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ja\Downloads\"/>
    </mc:Choice>
  </mc:AlternateContent>
  <xr:revisionPtr revIDLastSave="0" documentId="13_ncr:1_{5687021B-6850-4945-BF8C-E470EC84EC57}" xr6:coauthVersionLast="47" xr6:coauthVersionMax="47" xr10:uidLastSave="{00000000-0000-0000-0000-000000000000}"/>
  <bookViews>
    <workbookView xWindow="-110" yWindow="-110" windowWidth="19420" windowHeight="11500" xr2:uid="{74D3550A-60D7-41C2-BE46-13A10B7E3DC5}"/>
  </bookViews>
  <sheets>
    <sheet name="Hybrid Return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E8" i="2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B11" i="2" l="1"/>
  <c r="C11" i="2" s="1"/>
  <c r="E11" i="2" s="1"/>
  <c r="B12" i="2" s="1"/>
  <c r="C12" i="2" s="1"/>
  <c r="E12" i="2" s="1"/>
  <c r="B13" i="2" s="1"/>
  <c r="C13" i="2" s="1"/>
  <c r="E13" i="2" s="1"/>
  <c r="B14" i="2" s="1"/>
  <c r="C14" i="2" s="1"/>
  <c r="E14" i="2" s="1"/>
  <c r="B15" i="2" s="1"/>
  <c r="C15" i="2" s="1"/>
  <c r="E15" i="2" s="1"/>
  <c r="B16" i="2" s="1"/>
  <c r="C16" i="2" s="1"/>
  <c r="E16" i="2" s="1"/>
  <c r="B17" i="2" s="1"/>
  <c r="C17" i="2" s="1"/>
  <c r="E17" i="2" s="1"/>
  <c r="B18" i="2" s="1"/>
  <c r="C18" i="2" s="1"/>
  <c r="E18" i="2" s="1"/>
  <c r="B19" i="2" s="1"/>
  <c r="C19" i="2" s="1"/>
  <c r="E19" i="2" s="1"/>
  <c r="B20" i="2" s="1"/>
  <c r="C20" i="2" s="1"/>
  <c r="E20" i="2" s="1"/>
  <c r="B21" i="2" s="1"/>
  <c r="C21" i="2" s="1"/>
  <c r="E21" i="2" s="1"/>
  <c r="B22" i="2" s="1"/>
  <c r="C22" i="2" s="1"/>
  <c r="E22" i="2" s="1"/>
  <c r="B23" i="2" s="1"/>
  <c r="C23" i="2" s="1"/>
  <c r="E23" i="2" s="1"/>
  <c r="B24" i="2" s="1"/>
  <c r="C24" i="2" s="1"/>
  <c r="E24" i="2" s="1"/>
  <c r="B25" i="2" s="1"/>
  <c r="C25" i="2" s="1"/>
  <c r="E25" i="2" s="1"/>
  <c r="B26" i="2" s="1"/>
  <c r="C26" i="2" s="1"/>
  <c r="E26" i="2" s="1"/>
  <c r="B27" i="2" s="1"/>
  <c r="C27" i="2" s="1"/>
  <c r="E27" i="2" s="1"/>
  <c r="B28" i="2" s="1"/>
  <c r="C28" i="2" s="1"/>
  <c r="E28" i="2" s="1"/>
  <c r="B29" i="2" s="1"/>
  <c r="C29" i="2" s="1"/>
  <c r="E29" i="2" s="1"/>
  <c r="B30" i="2" s="1"/>
  <c r="C30" i="2" s="1"/>
  <c r="E30" i="2" s="1"/>
  <c r="B31" i="2" s="1"/>
  <c r="C31" i="2" s="1"/>
  <c r="E31" i="2" s="1"/>
  <c r="B32" i="2" s="1"/>
  <c r="C32" i="2" s="1"/>
  <c r="E32" i="2" s="1"/>
  <c r="B33" i="2" s="1"/>
  <c r="C33" i="2" s="1"/>
  <c r="E33" i="2" s="1"/>
  <c r="B34" i="2" s="1"/>
  <c r="C34" i="2" s="1"/>
  <c r="E34" i="2" s="1"/>
  <c r="B35" i="2" s="1"/>
  <c r="C35" i="2" s="1"/>
  <c r="E35" i="2" s="1"/>
  <c r="B36" i="2" s="1"/>
  <c r="C36" i="2" s="1"/>
  <c r="E36" i="2" s="1"/>
  <c r="B37" i="2" s="1"/>
  <c r="C37" i="2" s="1"/>
  <c r="E37" i="2" s="1"/>
  <c r="B38" i="2" s="1"/>
  <c r="C38" i="2" s="1"/>
  <c r="E38" i="2" s="1"/>
  <c r="B39" i="2" s="1"/>
  <c r="C39" i="2" s="1"/>
  <c r="E39" i="2" s="1"/>
  <c r="B40" i="2" s="1"/>
  <c r="C40" i="2" s="1"/>
  <c r="E40" i="2" s="1"/>
  <c r="B41" i="2" s="1"/>
  <c r="C41" i="2" s="1"/>
  <c r="E41" i="2" s="1"/>
  <c r="B42" i="2" s="1"/>
  <c r="C42" i="2" s="1"/>
  <c r="E42" i="2" s="1"/>
  <c r="B43" i="2" s="1"/>
  <c r="C43" i="2" s="1"/>
  <c r="E43" i="2" s="1"/>
  <c r="B44" i="2" s="1"/>
  <c r="C44" i="2" s="1"/>
  <c r="E44" i="2" s="1"/>
  <c r="B45" i="2" s="1"/>
  <c r="C45" i="2" s="1"/>
  <c r="E45" i="2" s="1"/>
  <c r="B46" i="2" s="1"/>
  <c r="C46" i="2" s="1"/>
  <c r="E46" i="2" s="1"/>
  <c r="B47" i="2" s="1"/>
  <c r="C47" i="2" s="1"/>
  <c r="E47" i="2" s="1"/>
  <c r="B48" i="2" s="1"/>
  <c r="C48" i="2" s="1"/>
  <c r="E48" i="2" s="1"/>
  <c r="B49" i="2" s="1"/>
  <c r="C49" i="2" s="1"/>
  <c r="E49" i="2" s="1"/>
  <c r="B50" i="2" s="1"/>
  <c r="C50" i="2" s="1"/>
  <c r="E50" i="2" s="1"/>
  <c r="B51" i="2" s="1"/>
  <c r="C51" i="2" s="1"/>
  <c r="E51" i="2" s="1"/>
  <c r="B52" i="2" s="1"/>
  <c r="C52" i="2" s="1"/>
  <c r="E52" i="2" s="1"/>
  <c r="B53" i="2" s="1"/>
  <c r="C53" i="2" s="1"/>
  <c r="E53" i="2" s="1"/>
  <c r="B54" i="2" s="1"/>
  <c r="C54" i="2" s="1"/>
  <c r="E54" i="2" s="1"/>
  <c r="B55" i="2" s="1"/>
  <c r="C55" i="2" s="1"/>
  <c r="E55" i="2" s="1"/>
  <c r="B56" i="2" s="1"/>
  <c r="C56" i="2" s="1"/>
  <c r="E56" i="2" s="1"/>
  <c r="B57" i="2" s="1"/>
  <c r="C57" i="2" s="1"/>
  <c r="E57" i="2" s="1"/>
  <c r="B58" i="2" s="1"/>
  <c r="C58" i="2" s="1"/>
  <c r="E58" i="2" s="1"/>
  <c r="B59" i="2" s="1"/>
  <c r="C59" i="2" s="1"/>
  <c r="E59" i="2" s="1"/>
  <c r="B60" i="2" s="1"/>
  <c r="C60" i="2" s="1"/>
  <c r="E60" i="2" s="1"/>
  <c r="B61" i="2" s="1"/>
  <c r="C61" i="2" s="1"/>
  <c r="E61" i="2" s="1"/>
  <c r="B62" i="2" s="1"/>
  <c r="C62" i="2" s="1"/>
  <c r="E62" i="2" s="1"/>
  <c r="B63" i="2" s="1"/>
  <c r="C63" i="2" s="1"/>
  <c r="E63" i="2" s="1"/>
  <c r="B64" i="2" s="1"/>
  <c r="C64" i="2" s="1"/>
  <c r="E64" i="2" s="1"/>
  <c r="B65" i="2" s="1"/>
  <c r="C65" i="2" s="1"/>
  <c r="E65" i="2" s="1"/>
  <c r="B66" i="2" s="1"/>
  <c r="C66" i="2" s="1"/>
  <c r="E66" i="2" s="1"/>
  <c r="B67" i="2" s="1"/>
  <c r="C67" i="2" s="1"/>
  <c r="E67" i="2" s="1"/>
  <c r="B68" i="2" s="1"/>
  <c r="C68" i="2" s="1"/>
  <c r="E68" i="2" s="1"/>
  <c r="B69" i="2" s="1"/>
  <c r="C69" i="2" s="1"/>
  <c r="E69" i="2" s="1"/>
  <c r="B70" i="2" s="1"/>
  <c r="C70" i="2" s="1"/>
  <c r="E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tc={F1EB9F15-89E1-4C3E-8483-B0C467820836}</author>
    <author>tc={12690B6E-4DCA-4B3D-94F8-8422466EA4D3}</author>
    <author>tc={6B57B813-811A-4C4E-B0C2-FFDAAB8C30EC}</author>
    <author>tc={140AB82A-8500-4CFA-8D38-CE527092AC10}</author>
    <author>tc={75FD6DD8-9543-4FF7-B3F7-52468D0B62AA}</author>
  </authors>
  <commentList>
    <comment ref="B6" authorId="0" shapeId="0" xr:uid="{F1EB9F15-89E1-4C3E-8483-B0C467820836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non equity allocation of your portfolio.</t>
      </text>
    </comment>
    <comment ref="E6" authorId="1" shapeId="0" xr:uid="{12690B6E-4DCA-4B3D-94F8-8422466EA4D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Insert current liquid assets
</t>
      </text>
    </comment>
    <comment ref="E7" authorId="2" shapeId="0" xr:uid="{6B57B813-811A-4C4E-B0C2-FFDAAB8C30EC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years to retire from today.</t>
      </text>
    </comment>
    <comment ref="C9" authorId="3" shapeId="0" xr:uid="{140AB82A-8500-4CFA-8D38-CE527092AC10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inflation percentage. Yearly income required will increase by this percent every year.</t>
      </text>
    </comment>
    <comment ref="E9" authorId="4" shapeId="0" xr:uid="{75FD6DD8-9543-4FF7-B3F7-52468D0B62AA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yearly income required post retirement.</t>
      </text>
    </comment>
  </commentList>
</comments>
</file>

<file path=xl/sharedStrings.xml><?xml version="1.0" encoding="utf-8"?>
<sst xmlns="http://schemas.openxmlformats.org/spreadsheetml/2006/main" count="79" uniqueCount="78">
  <si>
    <t>Equity</t>
  </si>
  <si>
    <t>Debt</t>
  </si>
  <si>
    <t>Withdrawal</t>
  </si>
  <si>
    <t>Total FV at end of year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</si>
  <si>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</si>
  <si>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</si>
  <si>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</si>
  <si>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</si>
  <si>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</si>
  <si>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</si>
  <si>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</si>
  <si>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</si>
  <si>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</si>
  <si>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</si>
  <si>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Time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</si>
  <si>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</si>
  <si>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</si>
  <si>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</si>
  <si>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</si>
  <si>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</si>
  <si>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</si>
  <si>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</si>
  <si>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</si>
  <si>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</si>
  <si>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</si>
  <si>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</si>
  <si>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</si>
  <si>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</si>
  <si>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</si>
  <si>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</si>
  <si>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</si>
  <si>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</si>
  <si>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</si>
  <si>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</si>
  <si>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</si>
  <si>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</si>
  <si>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</si>
  <si>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</si>
  <si>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</si>
  <si>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</si>
  <si>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</si>
  <si>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</si>
  <si>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</si>
  <si>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</si>
  <si>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</si>
  <si>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Current Investment</t>
  </si>
  <si>
    <t>Time to Retire</t>
  </si>
  <si>
    <t>Years</t>
  </si>
  <si>
    <t>Annual Income Needed</t>
  </si>
  <si>
    <t>per annum</t>
  </si>
  <si>
    <t>Corpus (Start of Retirement)</t>
  </si>
  <si>
    <t>Weight</t>
  </si>
  <si>
    <t>Expected Return</t>
  </si>
  <si>
    <t>Rupees</t>
  </si>
  <si>
    <t>Weighted Return</t>
  </si>
  <si>
    <t>Expected Inflation</t>
  </si>
  <si>
    <t>Principal</t>
  </si>
  <si>
    <t>Value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</si>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</sst>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5" fontId="0" fillId="2" borderId="0" xfId="1" applyNumberFormat="1" applyFont="1" applyFill="1"/>
    <xf numFmtId="165" fontId="0" fillId="0" borderId="0" xfId="1" applyNumberFormat="1" applyFont="1"/>
    <xf numFmtId="165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165" fontId="0" fillId="0" borderId="0" xfId="1" applyNumberFormat="1" applyFont="1" applyFill="1"/>
    <xf numFmtId="0" fontId="0" fillId="2" borderId="0" xfId="0" applyFill="1"/>
    <xf numFmtId="165" fontId="0" fillId="0" borderId="0" xfId="0" applyNumberFormat="1"/>
    <xf numFmtId="0" fontId="0" fillId="3" borderId="0" xfId="0" applyFill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  <xf numFmtId="165" fontId="0" fillId="3" borderId="0" xfId="1" applyNumberFormat="1" applyFont="1" applyFill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/>
    </xf>
    <xf numFmtId="10" fontId="4" fillId="0" borderId="1" xfId="2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0" fontId="7" fillId="0" borderId="1" xfId="2" applyNumberFormat="1" applyFont="1" applyFill="1" applyBorder="1"/>
    <xf numFmtId="10" fontId="7" fillId="0" borderId="1" xfId="2" applyNumberFormat="1" applyFont="1" applyFill="1" applyBorder="1" applyProtection="1">
      <protection locked="0"/>
    </xf>
    <xf numFmtId="10" fontId="7" fillId="0" borderId="1" xfId="2" applyNumberFormat="1" applyFont="1" applyBorder="1"/>
    <xf numFmtId="10" fontId="6" fillId="0" borderId="1" xfId="2" applyNumberFormat="1" applyFont="1" applyFill="1" applyBorder="1"/>
    <xf numFmtId="165" fontId="7" fillId="0" borderId="1" xfId="1" applyNumberFormat="1" applyFont="1" applyFill="1" applyBorder="1" applyProtection="1">
      <protection locked="0"/>
    </xf>
    <xf numFmtId="164" fontId="7" fillId="0" borderId="1" xfId="1" applyNumberFormat="1" applyFont="1" applyFill="1" applyBorder="1" applyProtection="1">
      <protection locked="0"/>
    </xf>
    <xf numFmtId="165" fontId="4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512234</xdr:colOff>
      <xdr:row>0</xdr:row>
      <xdr:rowOff>150988</xdr:rowOff>
    </xdr:from>
    <xdr:to>
      <xdr:col>3</xdr:col>
      <xdr:colOff>1671991</xdr:colOff>
      <xdr:row>2</xdr:row>
      <xdr:rowOff>152428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B3EC8D-1F1B-C744-53D0-C04D95F2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984" y="150988"/>
          <a:ext cx="3598157" cy="369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epak Jaggi" id="{B19CDF43-C911-4C27-B2F7-990BD0CAB57C}" userId="b757e2790e81e82b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3-03-02T11:56:46.04" personId="{B19CDF43-C911-4C27-B2F7-990BD0CAB57C}" id="{F1EB9F15-89E1-4C3E-8483-B0C467820836}">
    <text>Please enter non equity allocation of your portfolio.</text>
  </threadedComment>
  <threadedComment ref="E6" dT="2023-03-02T11:53:39.31" personId="{B19CDF43-C911-4C27-B2F7-990BD0CAB57C}" id="{12690B6E-4DCA-4B3D-94F8-8422466EA4D3}">
    <text xml:space="preserve">Insert current liquid assets
</text>
  </threadedComment>
  <threadedComment ref="E7" dT="2023-03-02T11:54:12.42" personId="{B19CDF43-C911-4C27-B2F7-990BD0CAB57C}" id="{6B57B813-811A-4C4E-B0C2-FFDAAB8C30EC}">
    <text>Please enter years to retire from today.</text>
  </threadedComment>
  <threadedComment ref="C9" dT="2023-03-02T11:55:50.32" personId="{B19CDF43-C911-4C27-B2F7-990BD0CAB57C}" id="{140AB82A-8500-4CFA-8D38-CE527092AC10}">
    <text>Please enter inflation percentage. Yearly income required will increase by this percent every year.</text>
  </threadedComment>
  <threadedComment ref="E9" dT="2023-03-02T11:54:40.29" personId="{B19CDF43-C911-4C27-B2F7-990BD0CAB57C}" id="{75FD6DD8-9543-4FF7-B3F7-52468D0B62AA}">
    <text>Enter yearly income required post retirement.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EB88-4487-454D-A07E-0924BF3FAF5D}">
  <dimension ref="A1:CO165"/>
  <sheetViews>
    <sheetView tabSelected="1" zoomScaleNormal="100" workbookViewId="0">
      <selection activeCell="I5" sqref="I5"/>
    </sheetView>
  </sheetViews>
  <sheetFormatPr defaultRowHeight="14.5" x14ac:dyDescent="0.35"/>
  <cols>
    <col min="1" max="1" width="16.81640625" bestFit="1" customWidth="1"/>
    <col min="2" max="2" width="19.54296875" style="2" customWidth="1"/>
    <col min="3" max="3" width="15.36328125" style="2" bestFit="1" customWidth="1"/>
    <col min="4" max="4" width="25.81640625" style="6" bestFit="1" customWidth="1"/>
    <col min="5" max="5" width="20" style="6" bestFit="1" customWidth="1"/>
    <col min="6" max="6" width="10.90625" style="6" bestFit="1" customWidth="1"/>
    <col min="7" max="7" width="14.6328125" style="6" customWidth="1"/>
    <col min="8" max="8" width="9.453125" customWidth="1"/>
    <col min="11" max="11" width="10" bestFit="1" customWidth="1"/>
    <col min="257" max="257" width="16.81640625" bestFit="1" customWidth="1"/>
    <col min="258" max="258" width="12.1796875" bestFit="1" customWidth="1"/>
    <col min="259" max="259" width="15.36328125" bestFit="1" customWidth="1"/>
    <col min="260" max="260" width="24.1796875" bestFit="1" customWidth="1"/>
    <col min="261" max="261" width="20" bestFit="1" customWidth="1"/>
    <col min="262" max="262" width="10.90625" bestFit="1" customWidth="1"/>
    <col min="263" max="263" width="14.6328125" customWidth="1"/>
    <col min="264" max="264" width="9.453125" customWidth="1"/>
    <col min="267" max="267" width="10" bestFit="1" customWidth="1"/>
    <col min="513" max="513" width="16.81640625" bestFit="1" customWidth="1"/>
    <col min="514" max="514" width="12.1796875" bestFit="1" customWidth="1"/>
    <col min="515" max="515" width="15.36328125" bestFit="1" customWidth="1"/>
    <col min="516" max="516" width="24.1796875" bestFit="1" customWidth="1"/>
    <col min="517" max="517" width="20" bestFit="1" customWidth="1"/>
    <col min="518" max="518" width="10.90625" bestFit="1" customWidth="1"/>
    <col min="519" max="519" width="14.6328125" customWidth="1"/>
    <col min="520" max="520" width="9.453125" customWidth="1"/>
    <col min="523" max="523" width="10" bestFit="1" customWidth="1"/>
    <col min="769" max="769" width="16.81640625" bestFit="1" customWidth="1"/>
    <col min="770" max="770" width="12.1796875" bestFit="1" customWidth="1"/>
    <col min="771" max="771" width="15.36328125" bestFit="1" customWidth="1"/>
    <col min="772" max="772" width="24.1796875" bestFit="1" customWidth="1"/>
    <col min="773" max="773" width="20" bestFit="1" customWidth="1"/>
    <col min="774" max="774" width="10.90625" bestFit="1" customWidth="1"/>
    <col min="775" max="775" width="14.6328125" customWidth="1"/>
    <col min="776" max="776" width="9.453125" customWidth="1"/>
    <col min="779" max="779" width="10" bestFit="1" customWidth="1"/>
    <col min="1025" max="1025" width="16.81640625" bestFit="1" customWidth="1"/>
    <col min="1026" max="1026" width="12.1796875" bestFit="1" customWidth="1"/>
    <col min="1027" max="1027" width="15.36328125" bestFit="1" customWidth="1"/>
    <col min="1028" max="1028" width="24.1796875" bestFit="1" customWidth="1"/>
    <col min="1029" max="1029" width="20" bestFit="1" customWidth="1"/>
    <col min="1030" max="1030" width="10.90625" bestFit="1" customWidth="1"/>
    <col min="1031" max="1031" width="14.6328125" customWidth="1"/>
    <col min="1032" max="1032" width="9.453125" customWidth="1"/>
    <col min="1035" max="1035" width="10" bestFit="1" customWidth="1"/>
    <col min="1281" max="1281" width="16.81640625" bestFit="1" customWidth="1"/>
    <col min="1282" max="1282" width="12.1796875" bestFit="1" customWidth="1"/>
    <col min="1283" max="1283" width="15.36328125" bestFit="1" customWidth="1"/>
    <col min="1284" max="1284" width="24.1796875" bestFit="1" customWidth="1"/>
    <col min="1285" max="1285" width="20" bestFit="1" customWidth="1"/>
    <col min="1286" max="1286" width="10.90625" bestFit="1" customWidth="1"/>
    <col min="1287" max="1287" width="14.6328125" customWidth="1"/>
    <col min="1288" max="1288" width="9.453125" customWidth="1"/>
    <col min="1291" max="1291" width="10" bestFit="1" customWidth="1"/>
    <col min="1537" max="1537" width="16.81640625" bestFit="1" customWidth="1"/>
    <col min="1538" max="1538" width="12.1796875" bestFit="1" customWidth="1"/>
    <col min="1539" max="1539" width="15.36328125" bestFit="1" customWidth="1"/>
    <col min="1540" max="1540" width="24.1796875" bestFit="1" customWidth="1"/>
    <col min="1541" max="1541" width="20" bestFit="1" customWidth="1"/>
    <col min="1542" max="1542" width="10.90625" bestFit="1" customWidth="1"/>
    <col min="1543" max="1543" width="14.6328125" customWidth="1"/>
    <col min="1544" max="1544" width="9.453125" customWidth="1"/>
    <col min="1547" max="1547" width="10" bestFit="1" customWidth="1"/>
    <col min="1793" max="1793" width="16.81640625" bestFit="1" customWidth="1"/>
    <col min="1794" max="1794" width="12.1796875" bestFit="1" customWidth="1"/>
    <col min="1795" max="1795" width="15.36328125" bestFit="1" customWidth="1"/>
    <col min="1796" max="1796" width="24.1796875" bestFit="1" customWidth="1"/>
    <col min="1797" max="1797" width="20" bestFit="1" customWidth="1"/>
    <col min="1798" max="1798" width="10.90625" bestFit="1" customWidth="1"/>
    <col min="1799" max="1799" width="14.6328125" customWidth="1"/>
    <col min="1800" max="1800" width="9.453125" customWidth="1"/>
    <col min="1803" max="1803" width="10" bestFit="1" customWidth="1"/>
    <col min="2049" max="2049" width="16.81640625" bestFit="1" customWidth="1"/>
    <col min="2050" max="2050" width="12.1796875" bestFit="1" customWidth="1"/>
    <col min="2051" max="2051" width="15.36328125" bestFit="1" customWidth="1"/>
    <col min="2052" max="2052" width="24.1796875" bestFit="1" customWidth="1"/>
    <col min="2053" max="2053" width="20" bestFit="1" customWidth="1"/>
    <col min="2054" max="2054" width="10.90625" bestFit="1" customWidth="1"/>
    <col min="2055" max="2055" width="14.6328125" customWidth="1"/>
    <col min="2056" max="2056" width="9.453125" customWidth="1"/>
    <col min="2059" max="2059" width="10" bestFit="1" customWidth="1"/>
    <col min="2305" max="2305" width="16.81640625" bestFit="1" customWidth="1"/>
    <col min="2306" max="2306" width="12.1796875" bestFit="1" customWidth="1"/>
    <col min="2307" max="2307" width="15.36328125" bestFit="1" customWidth="1"/>
    <col min="2308" max="2308" width="24.1796875" bestFit="1" customWidth="1"/>
    <col min="2309" max="2309" width="20" bestFit="1" customWidth="1"/>
    <col min="2310" max="2310" width="10.90625" bestFit="1" customWidth="1"/>
    <col min="2311" max="2311" width="14.6328125" customWidth="1"/>
    <col min="2312" max="2312" width="9.453125" customWidth="1"/>
    <col min="2315" max="2315" width="10" bestFit="1" customWidth="1"/>
    <col min="2561" max="2561" width="16.81640625" bestFit="1" customWidth="1"/>
    <col min="2562" max="2562" width="12.1796875" bestFit="1" customWidth="1"/>
    <col min="2563" max="2563" width="15.36328125" bestFit="1" customWidth="1"/>
    <col min="2564" max="2564" width="24.1796875" bestFit="1" customWidth="1"/>
    <col min="2565" max="2565" width="20" bestFit="1" customWidth="1"/>
    <col min="2566" max="2566" width="10.90625" bestFit="1" customWidth="1"/>
    <col min="2567" max="2567" width="14.6328125" customWidth="1"/>
    <col min="2568" max="2568" width="9.453125" customWidth="1"/>
    <col min="2571" max="2571" width="10" bestFit="1" customWidth="1"/>
    <col min="2817" max="2817" width="16.81640625" bestFit="1" customWidth="1"/>
    <col min="2818" max="2818" width="12.1796875" bestFit="1" customWidth="1"/>
    <col min="2819" max="2819" width="15.36328125" bestFit="1" customWidth="1"/>
    <col min="2820" max="2820" width="24.1796875" bestFit="1" customWidth="1"/>
    <col min="2821" max="2821" width="20" bestFit="1" customWidth="1"/>
    <col min="2822" max="2822" width="10.90625" bestFit="1" customWidth="1"/>
    <col min="2823" max="2823" width="14.6328125" customWidth="1"/>
    <col min="2824" max="2824" width="9.453125" customWidth="1"/>
    <col min="2827" max="2827" width="10" bestFit="1" customWidth="1"/>
    <col min="3073" max="3073" width="16.81640625" bestFit="1" customWidth="1"/>
    <col min="3074" max="3074" width="12.1796875" bestFit="1" customWidth="1"/>
    <col min="3075" max="3075" width="15.36328125" bestFit="1" customWidth="1"/>
    <col min="3076" max="3076" width="24.1796875" bestFit="1" customWidth="1"/>
    <col min="3077" max="3077" width="20" bestFit="1" customWidth="1"/>
    <col min="3078" max="3078" width="10.90625" bestFit="1" customWidth="1"/>
    <col min="3079" max="3079" width="14.6328125" customWidth="1"/>
    <col min="3080" max="3080" width="9.453125" customWidth="1"/>
    <col min="3083" max="3083" width="10" bestFit="1" customWidth="1"/>
    <col min="3329" max="3329" width="16.81640625" bestFit="1" customWidth="1"/>
    <col min="3330" max="3330" width="12.1796875" bestFit="1" customWidth="1"/>
    <col min="3331" max="3331" width="15.36328125" bestFit="1" customWidth="1"/>
    <col min="3332" max="3332" width="24.1796875" bestFit="1" customWidth="1"/>
    <col min="3333" max="3333" width="20" bestFit="1" customWidth="1"/>
    <col min="3334" max="3334" width="10.90625" bestFit="1" customWidth="1"/>
    <col min="3335" max="3335" width="14.6328125" customWidth="1"/>
    <col min="3336" max="3336" width="9.453125" customWidth="1"/>
    <col min="3339" max="3339" width="10" bestFit="1" customWidth="1"/>
    <col min="3585" max="3585" width="16.81640625" bestFit="1" customWidth="1"/>
    <col min="3586" max="3586" width="12.1796875" bestFit="1" customWidth="1"/>
    <col min="3587" max="3587" width="15.36328125" bestFit="1" customWidth="1"/>
    <col min="3588" max="3588" width="24.1796875" bestFit="1" customWidth="1"/>
    <col min="3589" max="3589" width="20" bestFit="1" customWidth="1"/>
    <col min="3590" max="3590" width="10.90625" bestFit="1" customWidth="1"/>
    <col min="3591" max="3591" width="14.6328125" customWidth="1"/>
    <col min="3592" max="3592" width="9.453125" customWidth="1"/>
    <col min="3595" max="3595" width="10" bestFit="1" customWidth="1"/>
    <col min="3841" max="3841" width="16.81640625" bestFit="1" customWidth="1"/>
    <col min="3842" max="3842" width="12.1796875" bestFit="1" customWidth="1"/>
    <col min="3843" max="3843" width="15.36328125" bestFit="1" customWidth="1"/>
    <col min="3844" max="3844" width="24.1796875" bestFit="1" customWidth="1"/>
    <col min="3845" max="3845" width="20" bestFit="1" customWidth="1"/>
    <col min="3846" max="3846" width="10.90625" bestFit="1" customWidth="1"/>
    <col min="3847" max="3847" width="14.6328125" customWidth="1"/>
    <col min="3848" max="3848" width="9.453125" customWidth="1"/>
    <col min="3851" max="3851" width="10" bestFit="1" customWidth="1"/>
    <col min="4097" max="4097" width="16.81640625" bestFit="1" customWidth="1"/>
    <col min="4098" max="4098" width="12.1796875" bestFit="1" customWidth="1"/>
    <col min="4099" max="4099" width="15.36328125" bestFit="1" customWidth="1"/>
    <col min="4100" max="4100" width="24.1796875" bestFit="1" customWidth="1"/>
    <col min="4101" max="4101" width="20" bestFit="1" customWidth="1"/>
    <col min="4102" max="4102" width="10.90625" bestFit="1" customWidth="1"/>
    <col min="4103" max="4103" width="14.6328125" customWidth="1"/>
    <col min="4104" max="4104" width="9.453125" customWidth="1"/>
    <col min="4107" max="4107" width="10" bestFit="1" customWidth="1"/>
    <col min="4353" max="4353" width="16.81640625" bestFit="1" customWidth="1"/>
    <col min="4354" max="4354" width="12.1796875" bestFit="1" customWidth="1"/>
    <col min="4355" max="4355" width="15.36328125" bestFit="1" customWidth="1"/>
    <col min="4356" max="4356" width="24.1796875" bestFit="1" customWidth="1"/>
    <col min="4357" max="4357" width="20" bestFit="1" customWidth="1"/>
    <col min="4358" max="4358" width="10.90625" bestFit="1" customWidth="1"/>
    <col min="4359" max="4359" width="14.6328125" customWidth="1"/>
    <col min="4360" max="4360" width="9.453125" customWidth="1"/>
    <col min="4363" max="4363" width="10" bestFit="1" customWidth="1"/>
    <col min="4609" max="4609" width="16.81640625" bestFit="1" customWidth="1"/>
    <col min="4610" max="4610" width="12.1796875" bestFit="1" customWidth="1"/>
    <col min="4611" max="4611" width="15.36328125" bestFit="1" customWidth="1"/>
    <col min="4612" max="4612" width="24.1796875" bestFit="1" customWidth="1"/>
    <col min="4613" max="4613" width="20" bestFit="1" customWidth="1"/>
    <col min="4614" max="4614" width="10.90625" bestFit="1" customWidth="1"/>
    <col min="4615" max="4615" width="14.6328125" customWidth="1"/>
    <col min="4616" max="4616" width="9.453125" customWidth="1"/>
    <col min="4619" max="4619" width="10" bestFit="1" customWidth="1"/>
    <col min="4865" max="4865" width="16.81640625" bestFit="1" customWidth="1"/>
    <col min="4866" max="4866" width="12.1796875" bestFit="1" customWidth="1"/>
    <col min="4867" max="4867" width="15.36328125" bestFit="1" customWidth="1"/>
    <col min="4868" max="4868" width="24.1796875" bestFit="1" customWidth="1"/>
    <col min="4869" max="4869" width="20" bestFit="1" customWidth="1"/>
    <col min="4870" max="4870" width="10.90625" bestFit="1" customWidth="1"/>
    <col min="4871" max="4871" width="14.6328125" customWidth="1"/>
    <col min="4872" max="4872" width="9.453125" customWidth="1"/>
    <col min="4875" max="4875" width="10" bestFit="1" customWidth="1"/>
    <col min="5121" max="5121" width="16.81640625" bestFit="1" customWidth="1"/>
    <col min="5122" max="5122" width="12.1796875" bestFit="1" customWidth="1"/>
    <col min="5123" max="5123" width="15.36328125" bestFit="1" customWidth="1"/>
    <col min="5124" max="5124" width="24.1796875" bestFit="1" customWidth="1"/>
    <col min="5125" max="5125" width="20" bestFit="1" customWidth="1"/>
    <col min="5126" max="5126" width="10.90625" bestFit="1" customWidth="1"/>
    <col min="5127" max="5127" width="14.6328125" customWidth="1"/>
    <col min="5128" max="5128" width="9.453125" customWidth="1"/>
    <col min="5131" max="5131" width="10" bestFit="1" customWidth="1"/>
    <col min="5377" max="5377" width="16.81640625" bestFit="1" customWidth="1"/>
    <col min="5378" max="5378" width="12.1796875" bestFit="1" customWidth="1"/>
    <col min="5379" max="5379" width="15.36328125" bestFit="1" customWidth="1"/>
    <col min="5380" max="5380" width="24.1796875" bestFit="1" customWidth="1"/>
    <col min="5381" max="5381" width="20" bestFit="1" customWidth="1"/>
    <col min="5382" max="5382" width="10.90625" bestFit="1" customWidth="1"/>
    <col min="5383" max="5383" width="14.6328125" customWidth="1"/>
    <col min="5384" max="5384" width="9.453125" customWidth="1"/>
    <col min="5387" max="5387" width="10" bestFit="1" customWidth="1"/>
    <col min="5633" max="5633" width="16.81640625" bestFit="1" customWidth="1"/>
    <col min="5634" max="5634" width="12.1796875" bestFit="1" customWidth="1"/>
    <col min="5635" max="5635" width="15.36328125" bestFit="1" customWidth="1"/>
    <col min="5636" max="5636" width="24.1796875" bestFit="1" customWidth="1"/>
    <col min="5637" max="5637" width="20" bestFit="1" customWidth="1"/>
    <col min="5638" max="5638" width="10.90625" bestFit="1" customWidth="1"/>
    <col min="5639" max="5639" width="14.6328125" customWidth="1"/>
    <col min="5640" max="5640" width="9.453125" customWidth="1"/>
    <col min="5643" max="5643" width="10" bestFit="1" customWidth="1"/>
    <col min="5889" max="5889" width="16.81640625" bestFit="1" customWidth="1"/>
    <col min="5890" max="5890" width="12.1796875" bestFit="1" customWidth="1"/>
    <col min="5891" max="5891" width="15.36328125" bestFit="1" customWidth="1"/>
    <col min="5892" max="5892" width="24.1796875" bestFit="1" customWidth="1"/>
    <col min="5893" max="5893" width="20" bestFit="1" customWidth="1"/>
    <col min="5894" max="5894" width="10.90625" bestFit="1" customWidth="1"/>
    <col min="5895" max="5895" width="14.6328125" customWidth="1"/>
    <col min="5896" max="5896" width="9.453125" customWidth="1"/>
    <col min="5899" max="5899" width="10" bestFit="1" customWidth="1"/>
    <col min="6145" max="6145" width="16.81640625" bestFit="1" customWidth="1"/>
    <col min="6146" max="6146" width="12.1796875" bestFit="1" customWidth="1"/>
    <col min="6147" max="6147" width="15.36328125" bestFit="1" customWidth="1"/>
    <col min="6148" max="6148" width="24.1796875" bestFit="1" customWidth="1"/>
    <col min="6149" max="6149" width="20" bestFit="1" customWidth="1"/>
    <col min="6150" max="6150" width="10.90625" bestFit="1" customWidth="1"/>
    <col min="6151" max="6151" width="14.6328125" customWidth="1"/>
    <col min="6152" max="6152" width="9.453125" customWidth="1"/>
    <col min="6155" max="6155" width="10" bestFit="1" customWidth="1"/>
    <col min="6401" max="6401" width="16.81640625" bestFit="1" customWidth="1"/>
    <col min="6402" max="6402" width="12.1796875" bestFit="1" customWidth="1"/>
    <col min="6403" max="6403" width="15.36328125" bestFit="1" customWidth="1"/>
    <col min="6404" max="6404" width="24.1796875" bestFit="1" customWidth="1"/>
    <col min="6405" max="6405" width="20" bestFit="1" customWidth="1"/>
    <col min="6406" max="6406" width="10.90625" bestFit="1" customWidth="1"/>
    <col min="6407" max="6407" width="14.6328125" customWidth="1"/>
    <col min="6408" max="6408" width="9.453125" customWidth="1"/>
    <col min="6411" max="6411" width="10" bestFit="1" customWidth="1"/>
    <col min="6657" max="6657" width="16.81640625" bestFit="1" customWidth="1"/>
    <col min="6658" max="6658" width="12.1796875" bestFit="1" customWidth="1"/>
    <col min="6659" max="6659" width="15.36328125" bestFit="1" customWidth="1"/>
    <col min="6660" max="6660" width="24.1796875" bestFit="1" customWidth="1"/>
    <col min="6661" max="6661" width="20" bestFit="1" customWidth="1"/>
    <col min="6662" max="6662" width="10.90625" bestFit="1" customWidth="1"/>
    <col min="6663" max="6663" width="14.6328125" customWidth="1"/>
    <col min="6664" max="6664" width="9.453125" customWidth="1"/>
    <col min="6667" max="6667" width="10" bestFit="1" customWidth="1"/>
    <col min="6913" max="6913" width="16.81640625" bestFit="1" customWidth="1"/>
    <col min="6914" max="6914" width="12.1796875" bestFit="1" customWidth="1"/>
    <col min="6915" max="6915" width="15.36328125" bestFit="1" customWidth="1"/>
    <col min="6916" max="6916" width="24.1796875" bestFit="1" customWidth="1"/>
    <col min="6917" max="6917" width="20" bestFit="1" customWidth="1"/>
    <col min="6918" max="6918" width="10.90625" bestFit="1" customWidth="1"/>
    <col min="6919" max="6919" width="14.6328125" customWidth="1"/>
    <col min="6920" max="6920" width="9.453125" customWidth="1"/>
    <col min="6923" max="6923" width="10" bestFit="1" customWidth="1"/>
    <col min="7169" max="7169" width="16.81640625" bestFit="1" customWidth="1"/>
    <col min="7170" max="7170" width="12.1796875" bestFit="1" customWidth="1"/>
    <col min="7171" max="7171" width="15.36328125" bestFit="1" customWidth="1"/>
    <col min="7172" max="7172" width="24.1796875" bestFit="1" customWidth="1"/>
    <col min="7173" max="7173" width="20" bestFit="1" customWidth="1"/>
    <col min="7174" max="7174" width="10.90625" bestFit="1" customWidth="1"/>
    <col min="7175" max="7175" width="14.6328125" customWidth="1"/>
    <col min="7176" max="7176" width="9.453125" customWidth="1"/>
    <col min="7179" max="7179" width="10" bestFit="1" customWidth="1"/>
    <col min="7425" max="7425" width="16.81640625" bestFit="1" customWidth="1"/>
    <col min="7426" max="7426" width="12.1796875" bestFit="1" customWidth="1"/>
    <col min="7427" max="7427" width="15.36328125" bestFit="1" customWidth="1"/>
    <col min="7428" max="7428" width="24.1796875" bestFit="1" customWidth="1"/>
    <col min="7429" max="7429" width="20" bestFit="1" customWidth="1"/>
    <col min="7430" max="7430" width="10.90625" bestFit="1" customWidth="1"/>
    <col min="7431" max="7431" width="14.6328125" customWidth="1"/>
    <col min="7432" max="7432" width="9.453125" customWidth="1"/>
    <col min="7435" max="7435" width="10" bestFit="1" customWidth="1"/>
    <col min="7681" max="7681" width="16.81640625" bestFit="1" customWidth="1"/>
    <col min="7682" max="7682" width="12.1796875" bestFit="1" customWidth="1"/>
    <col min="7683" max="7683" width="15.36328125" bestFit="1" customWidth="1"/>
    <col min="7684" max="7684" width="24.1796875" bestFit="1" customWidth="1"/>
    <col min="7685" max="7685" width="20" bestFit="1" customWidth="1"/>
    <col min="7686" max="7686" width="10.90625" bestFit="1" customWidth="1"/>
    <col min="7687" max="7687" width="14.6328125" customWidth="1"/>
    <col min="7688" max="7688" width="9.453125" customWidth="1"/>
    <col min="7691" max="7691" width="10" bestFit="1" customWidth="1"/>
    <col min="7937" max="7937" width="16.81640625" bestFit="1" customWidth="1"/>
    <col min="7938" max="7938" width="12.1796875" bestFit="1" customWidth="1"/>
    <col min="7939" max="7939" width="15.36328125" bestFit="1" customWidth="1"/>
    <col min="7940" max="7940" width="24.1796875" bestFit="1" customWidth="1"/>
    <col min="7941" max="7941" width="20" bestFit="1" customWidth="1"/>
    <col min="7942" max="7942" width="10.90625" bestFit="1" customWidth="1"/>
    <col min="7943" max="7943" width="14.6328125" customWidth="1"/>
    <col min="7944" max="7944" width="9.453125" customWidth="1"/>
    <col min="7947" max="7947" width="10" bestFit="1" customWidth="1"/>
    <col min="8193" max="8193" width="16.81640625" bestFit="1" customWidth="1"/>
    <col min="8194" max="8194" width="12.1796875" bestFit="1" customWidth="1"/>
    <col min="8195" max="8195" width="15.36328125" bestFit="1" customWidth="1"/>
    <col min="8196" max="8196" width="24.1796875" bestFit="1" customWidth="1"/>
    <col min="8197" max="8197" width="20" bestFit="1" customWidth="1"/>
    <col min="8198" max="8198" width="10.90625" bestFit="1" customWidth="1"/>
    <col min="8199" max="8199" width="14.6328125" customWidth="1"/>
    <col min="8200" max="8200" width="9.453125" customWidth="1"/>
    <col min="8203" max="8203" width="10" bestFit="1" customWidth="1"/>
    <col min="8449" max="8449" width="16.81640625" bestFit="1" customWidth="1"/>
    <col min="8450" max="8450" width="12.1796875" bestFit="1" customWidth="1"/>
    <col min="8451" max="8451" width="15.36328125" bestFit="1" customWidth="1"/>
    <col min="8452" max="8452" width="24.1796875" bestFit="1" customWidth="1"/>
    <col min="8453" max="8453" width="20" bestFit="1" customWidth="1"/>
    <col min="8454" max="8454" width="10.90625" bestFit="1" customWidth="1"/>
    <col min="8455" max="8455" width="14.6328125" customWidth="1"/>
    <col min="8456" max="8456" width="9.453125" customWidth="1"/>
    <col min="8459" max="8459" width="10" bestFit="1" customWidth="1"/>
    <col min="8705" max="8705" width="16.81640625" bestFit="1" customWidth="1"/>
    <col min="8706" max="8706" width="12.1796875" bestFit="1" customWidth="1"/>
    <col min="8707" max="8707" width="15.36328125" bestFit="1" customWidth="1"/>
    <col min="8708" max="8708" width="24.1796875" bestFit="1" customWidth="1"/>
    <col min="8709" max="8709" width="20" bestFit="1" customWidth="1"/>
    <col min="8710" max="8710" width="10.90625" bestFit="1" customWidth="1"/>
    <col min="8711" max="8711" width="14.6328125" customWidth="1"/>
    <col min="8712" max="8712" width="9.453125" customWidth="1"/>
    <col min="8715" max="8715" width="10" bestFit="1" customWidth="1"/>
    <col min="8961" max="8961" width="16.81640625" bestFit="1" customWidth="1"/>
    <col min="8962" max="8962" width="12.1796875" bestFit="1" customWidth="1"/>
    <col min="8963" max="8963" width="15.36328125" bestFit="1" customWidth="1"/>
    <col min="8964" max="8964" width="24.1796875" bestFit="1" customWidth="1"/>
    <col min="8965" max="8965" width="20" bestFit="1" customWidth="1"/>
    <col min="8966" max="8966" width="10.90625" bestFit="1" customWidth="1"/>
    <col min="8967" max="8967" width="14.6328125" customWidth="1"/>
    <col min="8968" max="8968" width="9.453125" customWidth="1"/>
    <col min="8971" max="8971" width="10" bestFit="1" customWidth="1"/>
    <col min="9217" max="9217" width="16.81640625" bestFit="1" customWidth="1"/>
    <col min="9218" max="9218" width="12.1796875" bestFit="1" customWidth="1"/>
    <col min="9219" max="9219" width="15.36328125" bestFit="1" customWidth="1"/>
    <col min="9220" max="9220" width="24.1796875" bestFit="1" customWidth="1"/>
    <col min="9221" max="9221" width="20" bestFit="1" customWidth="1"/>
    <col min="9222" max="9222" width="10.90625" bestFit="1" customWidth="1"/>
    <col min="9223" max="9223" width="14.6328125" customWidth="1"/>
    <col min="9224" max="9224" width="9.453125" customWidth="1"/>
    <col min="9227" max="9227" width="10" bestFit="1" customWidth="1"/>
    <col min="9473" max="9473" width="16.81640625" bestFit="1" customWidth="1"/>
    <col min="9474" max="9474" width="12.1796875" bestFit="1" customWidth="1"/>
    <col min="9475" max="9475" width="15.36328125" bestFit="1" customWidth="1"/>
    <col min="9476" max="9476" width="24.1796875" bestFit="1" customWidth="1"/>
    <col min="9477" max="9477" width="20" bestFit="1" customWidth="1"/>
    <col min="9478" max="9478" width="10.90625" bestFit="1" customWidth="1"/>
    <col min="9479" max="9479" width="14.6328125" customWidth="1"/>
    <col min="9480" max="9480" width="9.453125" customWidth="1"/>
    <col min="9483" max="9483" width="10" bestFit="1" customWidth="1"/>
    <col min="9729" max="9729" width="16.81640625" bestFit="1" customWidth="1"/>
    <col min="9730" max="9730" width="12.1796875" bestFit="1" customWidth="1"/>
    <col min="9731" max="9731" width="15.36328125" bestFit="1" customWidth="1"/>
    <col min="9732" max="9732" width="24.1796875" bestFit="1" customWidth="1"/>
    <col min="9733" max="9733" width="20" bestFit="1" customWidth="1"/>
    <col min="9734" max="9734" width="10.90625" bestFit="1" customWidth="1"/>
    <col min="9735" max="9735" width="14.6328125" customWidth="1"/>
    <col min="9736" max="9736" width="9.453125" customWidth="1"/>
    <col min="9739" max="9739" width="10" bestFit="1" customWidth="1"/>
    <col min="9985" max="9985" width="16.81640625" bestFit="1" customWidth="1"/>
    <col min="9986" max="9986" width="12.1796875" bestFit="1" customWidth="1"/>
    <col min="9987" max="9987" width="15.36328125" bestFit="1" customWidth="1"/>
    <col min="9988" max="9988" width="24.1796875" bestFit="1" customWidth="1"/>
    <col min="9989" max="9989" width="20" bestFit="1" customWidth="1"/>
    <col min="9990" max="9990" width="10.90625" bestFit="1" customWidth="1"/>
    <col min="9991" max="9991" width="14.6328125" customWidth="1"/>
    <col min="9992" max="9992" width="9.453125" customWidth="1"/>
    <col min="9995" max="9995" width="10" bestFit="1" customWidth="1"/>
    <col min="10241" max="10241" width="16.81640625" bestFit="1" customWidth="1"/>
    <col min="10242" max="10242" width="12.1796875" bestFit="1" customWidth="1"/>
    <col min="10243" max="10243" width="15.36328125" bestFit="1" customWidth="1"/>
    <col min="10244" max="10244" width="24.1796875" bestFit="1" customWidth="1"/>
    <col min="10245" max="10245" width="20" bestFit="1" customWidth="1"/>
    <col min="10246" max="10246" width="10.90625" bestFit="1" customWidth="1"/>
    <col min="10247" max="10247" width="14.6328125" customWidth="1"/>
    <col min="10248" max="10248" width="9.453125" customWidth="1"/>
    <col min="10251" max="10251" width="10" bestFit="1" customWidth="1"/>
    <col min="10497" max="10497" width="16.81640625" bestFit="1" customWidth="1"/>
    <col min="10498" max="10498" width="12.1796875" bestFit="1" customWidth="1"/>
    <col min="10499" max="10499" width="15.36328125" bestFit="1" customWidth="1"/>
    <col min="10500" max="10500" width="24.1796875" bestFit="1" customWidth="1"/>
    <col min="10501" max="10501" width="20" bestFit="1" customWidth="1"/>
    <col min="10502" max="10502" width="10.90625" bestFit="1" customWidth="1"/>
    <col min="10503" max="10503" width="14.6328125" customWidth="1"/>
    <col min="10504" max="10504" width="9.453125" customWidth="1"/>
    <col min="10507" max="10507" width="10" bestFit="1" customWidth="1"/>
    <col min="10753" max="10753" width="16.81640625" bestFit="1" customWidth="1"/>
    <col min="10754" max="10754" width="12.1796875" bestFit="1" customWidth="1"/>
    <col min="10755" max="10755" width="15.36328125" bestFit="1" customWidth="1"/>
    <col min="10756" max="10756" width="24.1796875" bestFit="1" customWidth="1"/>
    <col min="10757" max="10757" width="20" bestFit="1" customWidth="1"/>
    <col min="10758" max="10758" width="10.90625" bestFit="1" customWidth="1"/>
    <col min="10759" max="10759" width="14.6328125" customWidth="1"/>
    <col min="10760" max="10760" width="9.453125" customWidth="1"/>
    <col min="10763" max="10763" width="10" bestFit="1" customWidth="1"/>
    <col min="11009" max="11009" width="16.81640625" bestFit="1" customWidth="1"/>
    <col min="11010" max="11010" width="12.1796875" bestFit="1" customWidth="1"/>
    <col min="11011" max="11011" width="15.36328125" bestFit="1" customWidth="1"/>
    <col min="11012" max="11012" width="24.1796875" bestFit="1" customWidth="1"/>
    <col min="11013" max="11013" width="20" bestFit="1" customWidth="1"/>
    <col min="11014" max="11014" width="10.90625" bestFit="1" customWidth="1"/>
    <col min="11015" max="11015" width="14.6328125" customWidth="1"/>
    <col min="11016" max="11016" width="9.453125" customWidth="1"/>
    <col min="11019" max="11019" width="10" bestFit="1" customWidth="1"/>
    <col min="11265" max="11265" width="16.81640625" bestFit="1" customWidth="1"/>
    <col min="11266" max="11266" width="12.1796875" bestFit="1" customWidth="1"/>
    <col min="11267" max="11267" width="15.36328125" bestFit="1" customWidth="1"/>
    <col min="11268" max="11268" width="24.1796875" bestFit="1" customWidth="1"/>
    <col min="11269" max="11269" width="20" bestFit="1" customWidth="1"/>
    <col min="11270" max="11270" width="10.90625" bestFit="1" customWidth="1"/>
    <col min="11271" max="11271" width="14.6328125" customWidth="1"/>
    <col min="11272" max="11272" width="9.453125" customWidth="1"/>
    <col min="11275" max="11275" width="10" bestFit="1" customWidth="1"/>
    <col min="11521" max="11521" width="16.81640625" bestFit="1" customWidth="1"/>
    <col min="11522" max="11522" width="12.1796875" bestFit="1" customWidth="1"/>
    <col min="11523" max="11523" width="15.36328125" bestFit="1" customWidth="1"/>
    <col min="11524" max="11524" width="24.1796875" bestFit="1" customWidth="1"/>
    <col min="11525" max="11525" width="20" bestFit="1" customWidth="1"/>
    <col min="11526" max="11526" width="10.90625" bestFit="1" customWidth="1"/>
    <col min="11527" max="11527" width="14.6328125" customWidth="1"/>
    <col min="11528" max="11528" width="9.453125" customWidth="1"/>
    <col min="11531" max="11531" width="10" bestFit="1" customWidth="1"/>
    <col min="11777" max="11777" width="16.81640625" bestFit="1" customWidth="1"/>
    <col min="11778" max="11778" width="12.1796875" bestFit="1" customWidth="1"/>
    <col min="11779" max="11779" width="15.36328125" bestFit="1" customWidth="1"/>
    <col min="11780" max="11780" width="24.1796875" bestFit="1" customWidth="1"/>
    <col min="11781" max="11781" width="20" bestFit="1" customWidth="1"/>
    <col min="11782" max="11782" width="10.90625" bestFit="1" customWidth="1"/>
    <col min="11783" max="11783" width="14.6328125" customWidth="1"/>
    <col min="11784" max="11784" width="9.453125" customWidth="1"/>
    <col min="11787" max="11787" width="10" bestFit="1" customWidth="1"/>
    <col min="12033" max="12033" width="16.81640625" bestFit="1" customWidth="1"/>
    <col min="12034" max="12034" width="12.1796875" bestFit="1" customWidth="1"/>
    <col min="12035" max="12035" width="15.36328125" bestFit="1" customWidth="1"/>
    <col min="12036" max="12036" width="24.1796875" bestFit="1" customWidth="1"/>
    <col min="12037" max="12037" width="20" bestFit="1" customWidth="1"/>
    <col min="12038" max="12038" width="10.90625" bestFit="1" customWidth="1"/>
    <col min="12039" max="12039" width="14.6328125" customWidth="1"/>
    <col min="12040" max="12040" width="9.453125" customWidth="1"/>
    <col min="12043" max="12043" width="10" bestFit="1" customWidth="1"/>
    <col min="12289" max="12289" width="16.81640625" bestFit="1" customWidth="1"/>
    <col min="12290" max="12290" width="12.1796875" bestFit="1" customWidth="1"/>
    <col min="12291" max="12291" width="15.36328125" bestFit="1" customWidth="1"/>
    <col min="12292" max="12292" width="24.1796875" bestFit="1" customWidth="1"/>
    <col min="12293" max="12293" width="20" bestFit="1" customWidth="1"/>
    <col min="12294" max="12294" width="10.90625" bestFit="1" customWidth="1"/>
    <col min="12295" max="12295" width="14.6328125" customWidth="1"/>
    <col min="12296" max="12296" width="9.453125" customWidth="1"/>
    <col min="12299" max="12299" width="10" bestFit="1" customWidth="1"/>
    <col min="12545" max="12545" width="16.81640625" bestFit="1" customWidth="1"/>
    <col min="12546" max="12546" width="12.1796875" bestFit="1" customWidth="1"/>
    <col min="12547" max="12547" width="15.36328125" bestFit="1" customWidth="1"/>
    <col min="12548" max="12548" width="24.1796875" bestFit="1" customWidth="1"/>
    <col min="12549" max="12549" width="20" bestFit="1" customWidth="1"/>
    <col min="12550" max="12550" width="10.90625" bestFit="1" customWidth="1"/>
    <col min="12551" max="12551" width="14.6328125" customWidth="1"/>
    <col min="12552" max="12552" width="9.453125" customWidth="1"/>
    <col min="12555" max="12555" width="10" bestFit="1" customWidth="1"/>
    <col min="12801" max="12801" width="16.81640625" bestFit="1" customWidth="1"/>
    <col min="12802" max="12802" width="12.1796875" bestFit="1" customWidth="1"/>
    <col min="12803" max="12803" width="15.36328125" bestFit="1" customWidth="1"/>
    <col min="12804" max="12804" width="24.1796875" bestFit="1" customWidth="1"/>
    <col min="12805" max="12805" width="20" bestFit="1" customWidth="1"/>
    <col min="12806" max="12806" width="10.90625" bestFit="1" customWidth="1"/>
    <col min="12807" max="12807" width="14.6328125" customWidth="1"/>
    <col min="12808" max="12808" width="9.453125" customWidth="1"/>
    <col min="12811" max="12811" width="10" bestFit="1" customWidth="1"/>
    <col min="13057" max="13057" width="16.81640625" bestFit="1" customWidth="1"/>
    <col min="13058" max="13058" width="12.1796875" bestFit="1" customWidth="1"/>
    <col min="13059" max="13059" width="15.36328125" bestFit="1" customWidth="1"/>
    <col min="13060" max="13060" width="24.1796875" bestFit="1" customWidth="1"/>
    <col min="13061" max="13061" width="20" bestFit="1" customWidth="1"/>
    <col min="13062" max="13062" width="10.90625" bestFit="1" customWidth="1"/>
    <col min="13063" max="13063" width="14.6328125" customWidth="1"/>
    <col min="13064" max="13064" width="9.453125" customWidth="1"/>
    <col min="13067" max="13067" width="10" bestFit="1" customWidth="1"/>
    <col min="13313" max="13313" width="16.81640625" bestFit="1" customWidth="1"/>
    <col min="13314" max="13314" width="12.1796875" bestFit="1" customWidth="1"/>
    <col min="13315" max="13315" width="15.36328125" bestFit="1" customWidth="1"/>
    <col min="13316" max="13316" width="24.1796875" bestFit="1" customWidth="1"/>
    <col min="13317" max="13317" width="20" bestFit="1" customWidth="1"/>
    <col min="13318" max="13318" width="10.90625" bestFit="1" customWidth="1"/>
    <col min="13319" max="13319" width="14.6328125" customWidth="1"/>
    <col min="13320" max="13320" width="9.453125" customWidth="1"/>
    <col min="13323" max="13323" width="10" bestFit="1" customWidth="1"/>
    <col min="13569" max="13569" width="16.81640625" bestFit="1" customWidth="1"/>
    <col min="13570" max="13570" width="12.1796875" bestFit="1" customWidth="1"/>
    <col min="13571" max="13571" width="15.36328125" bestFit="1" customWidth="1"/>
    <col min="13572" max="13572" width="24.1796875" bestFit="1" customWidth="1"/>
    <col min="13573" max="13573" width="20" bestFit="1" customWidth="1"/>
    <col min="13574" max="13574" width="10.90625" bestFit="1" customWidth="1"/>
    <col min="13575" max="13575" width="14.6328125" customWidth="1"/>
    <col min="13576" max="13576" width="9.453125" customWidth="1"/>
    <col min="13579" max="13579" width="10" bestFit="1" customWidth="1"/>
    <col min="13825" max="13825" width="16.81640625" bestFit="1" customWidth="1"/>
    <col min="13826" max="13826" width="12.1796875" bestFit="1" customWidth="1"/>
    <col min="13827" max="13827" width="15.36328125" bestFit="1" customWidth="1"/>
    <col min="13828" max="13828" width="24.1796875" bestFit="1" customWidth="1"/>
    <col min="13829" max="13829" width="20" bestFit="1" customWidth="1"/>
    <col min="13830" max="13830" width="10.90625" bestFit="1" customWidth="1"/>
    <col min="13831" max="13831" width="14.6328125" customWidth="1"/>
    <col min="13832" max="13832" width="9.453125" customWidth="1"/>
    <col min="13835" max="13835" width="10" bestFit="1" customWidth="1"/>
    <col min="14081" max="14081" width="16.81640625" bestFit="1" customWidth="1"/>
    <col min="14082" max="14082" width="12.1796875" bestFit="1" customWidth="1"/>
    <col min="14083" max="14083" width="15.36328125" bestFit="1" customWidth="1"/>
    <col min="14084" max="14084" width="24.1796875" bestFit="1" customWidth="1"/>
    <col min="14085" max="14085" width="20" bestFit="1" customWidth="1"/>
    <col min="14086" max="14086" width="10.90625" bestFit="1" customWidth="1"/>
    <col min="14087" max="14087" width="14.6328125" customWidth="1"/>
    <col min="14088" max="14088" width="9.453125" customWidth="1"/>
    <col min="14091" max="14091" width="10" bestFit="1" customWidth="1"/>
    <col min="14337" max="14337" width="16.81640625" bestFit="1" customWidth="1"/>
    <col min="14338" max="14338" width="12.1796875" bestFit="1" customWidth="1"/>
    <col min="14339" max="14339" width="15.36328125" bestFit="1" customWidth="1"/>
    <col min="14340" max="14340" width="24.1796875" bestFit="1" customWidth="1"/>
    <col min="14341" max="14341" width="20" bestFit="1" customWidth="1"/>
    <col min="14342" max="14342" width="10.90625" bestFit="1" customWidth="1"/>
    <col min="14343" max="14343" width="14.6328125" customWidth="1"/>
    <col min="14344" max="14344" width="9.453125" customWidth="1"/>
    <col min="14347" max="14347" width="10" bestFit="1" customWidth="1"/>
    <col min="14593" max="14593" width="16.81640625" bestFit="1" customWidth="1"/>
    <col min="14594" max="14594" width="12.1796875" bestFit="1" customWidth="1"/>
    <col min="14595" max="14595" width="15.36328125" bestFit="1" customWidth="1"/>
    <col min="14596" max="14596" width="24.1796875" bestFit="1" customWidth="1"/>
    <col min="14597" max="14597" width="20" bestFit="1" customWidth="1"/>
    <col min="14598" max="14598" width="10.90625" bestFit="1" customWidth="1"/>
    <col min="14599" max="14599" width="14.6328125" customWidth="1"/>
    <col min="14600" max="14600" width="9.453125" customWidth="1"/>
    <col min="14603" max="14603" width="10" bestFit="1" customWidth="1"/>
    <col min="14849" max="14849" width="16.81640625" bestFit="1" customWidth="1"/>
    <col min="14850" max="14850" width="12.1796875" bestFit="1" customWidth="1"/>
    <col min="14851" max="14851" width="15.36328125" bestFit="1" customWidth="1"/>
    <col min="14852" max="14852" width="24.1796875" bestFit="1" customWidth="1"/>
    <col min="14853" max="14853" width="20" bestFit="1" customWidth="1"/>
    <col min="14854" max="14854" width="10.90625" bestFit="1" customWidth="1"/>
    <col min="14855" max="14855" width="14.6328125" customWidth="1"/>
    <col min="14856" max="14856" width="9.453125" customWidth="1"/>
    <col min="14859" max="14859" width="10" bestFit="1" customWidth="1"/>
    <col min="15105" max="15105" width="16.81640625" bestFit="1" customWidth="1"/>
    <col min="15106" max="15106" width="12.1796875" bestFit="1" customWidth="1"/>
    <col min="15107" max="15107" width="15.36328125" bestFit="1" customWidth="1"/>
    <col min="15108" max="15108" width="24.1796875" bestFit="1" customWidth="1"/>
    <col min="15109" max="15109" width="20" bestFit="1" customWidth="1"/>
    <col min="15110" max="15110" width="10.90625" bestFit="1" customWidth="1"/>
    <col min="15111" max="15111" width="14.6328125" customWidth="1"/>
    <col min="15112" max="15112" width="9.453125" customWidth="1"/>
    <col min="15115" max="15115" width="10" bestFit="1" customWidth="1"/>
    <col min="15361" max="15361" width="16.81640625" bestFit="1" customWidth="1"/>
    <col min="15362" max="15362" width="12.1796875" bestFit="1" customWidth="1"/>
    <col min="15363" max="15363" width="15.36328125" bestFit="1" customWidth="1"/>
    <col min="15364" max="15364" width="24.1796875" bestFit="1" customWidth="1"/>
    <col min="15365" max="15365" width="20" bestFit="1" customWidth="1"/>
    <col min="15366" max="15366" width="10.90625" bestFit="1" customWidth="1"/>
    <col min="15367" max="15367" width="14.6328125" customWidth="1"/>
    <col min="15368" max="15368" width="9.453125" customWidth="1"/>
    <col min="15371" max="15371" width="10" bestFit="1" customWidth="1"/>
    <col min="15617" max="15617" width="16.81640625" bestFit="1" customWidth="1"/>
    <col min="15618" max="15618" width="12.1796875" bestFit="1" customWidth="1"/>
    <col min="15619" max="15619" width="15.36328125" bestFit="1" customWidth="1"/>
    <col min="15620" max="15620" width="24.1796875" bestFit="1" customWidth="1"/>
    <col min="15621" max="15621" width="20" bestFit="1" customWidth="1"/>
    <col min="15622" max="15622" width="10.90625" bestFit="1" customWidth="1"/>
    <col min="15623" max="15623" width="14.6328125" customWidth="1"/>
    <col min="15624" max="15624" width="9.453125" customWidth="1"/>
    <col min="15627" max="15627" width="10" bestFit="1" customWidth="1"/>
    <col min="15873" max="15873" width="16.81640625" bestFit="1" customWidth="1"/>
    <col min="15874" max="15874" width="12.1796875" bestFit="1" customWidth="1"/>
    <col min="15875" max="15875" width="15.36328125" bestFit="1" customWidth="1"/>
    <col min="15876" max="15876" width="24.1796875" bestFit="1" customWidth="1"/>
    <col min="15877" max="15877" width="20" bestFit="1" customWidth="1"/>
    <col min="15878" max="15878" width="10.90625" bestFit="1" customWidth="1"/>
    <col min="15879" max="15879" width="14.6328125" customWidth="1"/>
    <col min="15880" max="15880" width="9.453125" customWidth="1"/>
    <col min="15883" max="15883" width="10" bestFit="1" customWidth="1"/>
    <col min="16129" max="16129" width="16.81640625" bestFit="1" customWidth="1"/>
    <col min="16130" max="16130" width="12.1796875" bestFit="1" customWidth="1"/>
    <col min="16131" max="16131" width="15.36328125" bestFit="1" customWidth="1"/>
    <col min="16132" max="16132" width="24.1796875" bestFit="1" customWidth="1"/>
    <col min="16133" max="16133" width="20" bestFit="1" customWidth="1"/>
    <col min="16134" max="16134" width="10.90625" bestFit="1" customWidth="1"/>
    <col min="16135" max="16135" width="14.6328125" customWidth="1"/>
    <col min="16136" max="16136" width="9.453125" customWidth="1"/>
    <col min="16139" max="16139" width="10" bestFit="1" customWidth="1"/>
  </cols>
  <sheetData>
    <row r="1" spans="1:93" x14ac:dyDescent="0.35">
      <c r="A1" s="15"/>
      <c r="B1" s="15"/>
      <c r="C1" s="15"/>
      <c r="D1" s="15"/>
      <c r="E1" s="15"/>
      <c r="F1" s="15"/>
    </row>
    <row r="2" spans="1:93" x14ac:dyDescent="0.35">
      <c r="A2" s="15"/>
      <c r="B2" s="15"/>
      <c r="C2" s="15"/>
      <c r="D2" s="15"/>
      <c r="E2" s="15"/>
      <c r="F2" s="15"/>
    </row>
    <row r="3" spans="1:93" x14ac:dyDescent="0.35">
      <c r="A3" s="15"/>
      <c r="B3" s="15"/>
      <c r="C3" s="15"/>
      <c r="D3" s="15"/>
      <c r="E3" s="15"/>
      <c r="F3" s="15"/>
      <c r="G3"/>
    </row>
    <row r="4" spans="1:93" x14ac:dyDescent="0.35">
      <c r="A4" s="16"/>
      <c r="B4" s="16"/>
      <c r="C4" s="16"/>
      <c r="D4" s="16"/>
      <c r="E4" s="16"/>
      <c r="F4" s="16"/>
      <c r="G4" s="14"/>
    </row>
    <row r="5" spans="1:93" x14ac:dyDescent="0.35">
      <c r="A5" s="3"/>
      <c r="B5" s="12" t="s">
        <v>51</v>
      </c>
      <c r="C5" s="12" t="s">
        <v>52</v>
      </c>
      <c r="D5" s="3"/>
      <c r="E5" s="3"/>
      <c r="F5" s="3"/>
      <c r="G5"/>
    </row>
    <row r="6" spans="1:93" x14ac:dyDescent="0.35">
      <c r="A6" s="3" t="s">
        <v>1</v>
      </c>
      <c r="B6" s="17">
        <v>0.5</v>
      </c>
      <c r="C6" s="19">
        <v>7.0000000000000007E-2</v>
      </c>
      <c r="D6" s="4" t="s">
        <v>45</v>
      </c>
      <c r="E6" s="21">
        <v>10000000</v>
      </c>
      <c r="F6" s="3" t="s">
        <v>53</v>
      </c>
      <c r="G6"/>
    </row>
    <row r="7" spans="1:93" x14ac:dyDescent="0.35">
      <c r="A7" s="3" t="s">
        <v>0</v>
      </c>
      <c r="B7" s="18">
        <v>0.5</v>
      </c>
      <c r="C7" s="19">
        <v>0.12</v>
      </c>
      <c r="D7" s="4" t="s">
        <v>46</v>
      </c>
      <c r="E7" s="22">
        <v>3</v>
      </c>
      <c r="F7" s="3" t="s">
        <v>47</v>
      </c>
      <c r="G7"/>
    </row>
    <row r="8" spans="1:93" x14ac:dyDescent="0.35">
      <c r="A8" s="3" t="s">
        <v>54</v>
      </c>
      <c r="B8" s="20">
        <f>SUM(B6:B7)</f>
        <v>1</v>
      </c>
      <c r="C8" s="13">
        <f>(C6*B6+C7*B7)/(B7+B6)</f>
        <v>9.5000000000000001E-2</v>
      </c>
      <c r="D8" s="4" t="s">
        <v>50</v>
      </c>
      <c r="E8" s="23">
        <f>E6*(1+C8)^E7</f>
        <v>13129323.75</v>
      </c>
      <c r="F8" s="3" t="s">
        <v>53</v>
      </c>
      <c r="G8"/>
    </row>
    <row r="9" spans="1:93" x14ac:dyDescent="0.35">
      <c r="A9" s="3" t="s">
        <v>55</v>
      </c>
      <c r="B9" s="5"/>
      <c r="C9" s="18">
        <v>0.04</v>
      </c>
      <c r="D9" s="4" t="s">
        <v>48</v>
      </c>
      <c r="E9" s="21">
        <v>600000</v>
      </c>
      <c r="F9" s="3" t="s">
        <v>49</v>
      </c>
      <c r="G9"/>
    </row>
    <row r="10" spans="1:93" ht="29" x14ac:dyDescent="0.35">
      <c r="A10" s="9" t="s">
        <v>14</v>
      </c>
      <c r="B10" s="10" t="s">
        <v>56</v>
      </c>
      <c r="C10" s="11" t="s">
        <v>57</v>
      </c>
      <c r="D10" s="11" t="s">
        <v>2</v>
      </c>
      <c r="E10" s="11" t="s">
        <v>3</v>
      </c>
      <c r="F10"/>
      <c r="G10"/>
    </row>
    <row r="11" spans="1:93" x14ac:dyDescent="0.35">
      <c r="A11" t="s">
        <v>4</v>
      </c>
      <c r="B11" s="2">
        <f>E8</f>
        <v>13129323.75</v>
      </c>
      <c r="C11" s="2">
        <f>B11*(1+$C$8)</f>
        <v>14376609.50625</v>
      </c>
      <c r="D11" s="2">
        <f>E9</f>
        <v>600000</v>
      </c>
      <c r="E11" s="6">
        <f>IF(C11-D11&lt;=0,"Corpus Over",C11-D11)</f>
        <v>13776609.50625</v>
      </c>
      <c r="F11"/>
      <c r="G11"/>
    </row>
    <row r="12" spans="1:93" x14ac:dyDescent="0.35">
      <c r="A12" t="s">
        <v>5</v>
      </c>
      <c r="B12" s="2">
        <f>E11</f>
        <v>13776609.50625</v>
      </c>
      <c r="C12" s="2">
        <f t="shared" ref="C12:C50" si="0">B12*(1+$C$8)</f>
        <v>15085387.409343749</v>
      </c>
      <c r="D12" s="2">
        <f>D11*(1+$C$9)</f>
        <v>624000</v>
      </c>
      <c r="E12" s="6">
        <f t="shared" ref="E12:E49" si="1">IF(C12-D12&lt;=0,"Corpus Over",C12-D12)</f>
        <v>14461387.409343749</v>
      </c>
      <c r="F12"/>
      <c r="G12"/>
    </row>
    <row r="13" spans="1:93" s="7" customFormat="1" x14ac:dyDescent="0.35">
      <c r="A13" t="s">
        <v>6</v>
      </c>
      <c r="B13" s="2">
        <f t="shared" ref="B13:B50" si="2">E12</f>
        <v>14461387.409343749</v>
      </c>
      <c r="C13" s="2">
        <f t="shared" si="0"/>
        <v>15835219.213231405</v>
      </c>
      <c r="D13" s="2">
        <f t="shared" ref="D13:D70" si="3">D12*(1+$C$9)</f>
        <v>648960</v>
      </c>
      <c r="E13" s="6">
        <f t="shared" si="1"/>
        <v>15186259.213231405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</row>
    <row r="14" spans="1:93" x14ac:dyDescent="0.35">
      <c r="A14" t="s">
        <v>7</v>
      </c>
      <c r="B14" s="2">
        <f t="shared" si="2"/>
        <v>15186259.213231405</v>
      </c>
      <c r="C14" s="2">
        <f t="shared" si="0"/>
        <v>16628953.838488389</v>
      </c>
      <c r="D14" s="2">
        <f t="shared" si="3"/>
        <v>674918.40000000002</v>
      </c>
      <c r="E14" s="6">
        <f t="shared" si="1"/>
        <v>15954035.438488388</v>
      </c>
      <c r="F14"/>
      <c r="G14"/>
    </row>
    <row r="15" spans="1:93" x14ac:dyDescent="0.35">
      <c r="A15" s="7" t="s">
        <v>8</v>
      </c>
      <c r="B15" s="1">
        <f t="shared" si="2"/>
        <v>15954035.438488388</v>
      </c>
      <c r="C15" s="1">
        <f t="shared" si="0"/>
        <v>17469668.805144783</v>
      </c>
      <c r="D15" s="1">
        <f t="shared" si="3"/>
        <v>701915.13600000006</v>
      </c>
      <c r="E15" s="1">
        <f t="shared" si="1"/>
        <v>16767753.669144783</v>
      </c>
      <c r="F15"/>
      <c r="G15"/>
    </row>
    <row r="16" spans="1:93" x14ac:dyDescent="0.35">
      <c r="A16" t="s">
        <v>9</v>
      </c>
      <c r="B16" s="6">
        <f t="shared" si="2"/>
        <v>16767753.669144783</v>
      </c>
      <c r="C16" s="6">
        <f t="shared" si="0"/>
        <v>18360690.267713536</v>
      </c>
      <c r="D16" s="6">
        <f t="shared" si="3"/>
        <v>729991.74144000013</v>
      </c>
      <c r="E16" s="6">
        <f t="shared" si="1"/>
        <v>17630698.526273534</v>
      </c>
      <c r="F16"/>
      <c r="G16"/>
    </row>
    <row r="17" spans="1:93" ht="15" customHeight="1" x14ac:dyDescent="0.35">
      <c r="A17" t="s">
        <v>10</v>
      </c>
      <c r="B17" s="2">
        <f t="shared" si="2"/>
        <v>17630698.526273534</v>
      </c>
      <c r="C17" s="2">
        <f t="shared" si="0"/>
        <v>19305614.886269517</v>
      </c>
      <c r="D17" s="2">
        <f t="shared" si="3"/>
        <v>759191.41109760012</v>
      </c>
      <c r="E17" s="6">
        <f t="shared" si="1"/>
        <v>18546423.475171916</v>
      </c>
      <c r="F17"/>
      <c r="G17"/>
    </row>
    <row r="18" spans="1:93" s="7" customFormat="1" x14ac:dyDescent="0.35">
      <c r="A18" t="s">
        <v>11</v>
      </c>
      <c r="B18" s="2">
        <f t="shared" si="2"/>
        <v>18546423.475171916</v>
      </c>
      <c r="C18" s="2">
        <f t="shared" si="0"/>
        <v>20308333.705313247</v>
      </c>
      <c r="D18" s="2">
        <f t="shared" si="3"/>
        <v>789559.06754150416</v>
      </c>
      <c r="E18" s="6">
        <f t="shared" si="1"/>
        <v>19518774.637771744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</row>
    <row r="19" spans="1:93" x14ac:dyDescent="0.35">
      <c r="A19" t="s">
        <v>12</v>
      </c>
      <c r="B19" s="2">
        <f t="shared" si="2"/>
        <v>19518774.637771744</v>
      </c>
      <c r="C19" s="2">
        <f t="shared" si="0"/>
        <v>21373058.228360061</v>
      </c>
      <c r="D19" s="2">
        <f t="shared" si="3"/>
        <v>821141.4302431643</v>
      </c>
      <c r="E19" s="6">
        <f t="shared" si="1"/>
        <v>20551916.798116896</v>
      </c>
      <c r="F19"/>
      <c r="G19"/>
    </row>
    <row r="20" spans="1:93" x14ac:dyDescent="0.35">
      <c r="A20" s="7" t="s">
        <v>13</v>
      </c>
      <c r="B20" s="1">
        <f t="shared" si="2"/>
        <v>20551916.798116896</v>
      </c>
      <c r="C20" s="1">
        <f t="shared" si="0"/>
        <v>22504348.893938001</v>
      </c>
      <c r="D20" s="1">
        <f t="shared" si="3"/>
        <v>853987.08745289093</v>
      </c>
      <c r="E20" s="1">
        <f t="shared" si="1"/>
        <v>21650361.806485109</v>
      </c>
      <c r="F20"/>
      <c r="G20" s="8"/>
    </row>
    <row r="21" spans="1:93" x14ac:dyDescent="0.35">
      <c r="A21" t="s">
        <v>15</v>
      </c>
      <c r="B21" s="2">
        <f t="shared" si="2"/>
        <v>21650361.806485109</v>
      </c>
      <c r="C21" s="2">
        <f t="shared" si="0"/>
        <v>23707146.178101193</v>
      </c>
      <c r="D21" s="2">
        <f t="shared" si="3"/>
        <v>888146.57095100661</v>
      </c>
      <c r="E21" s="6">
        <f t="shared" si="1"/>
        <v>22818999.607150186</v>
      </c>
      <c r="F21"/>
      <c r="G21"/>
    </row>
    <row r="22" spans="1:93" x14ac:dyDescent="0.35">
      <c r="A22" t="s">
        <v>16</v>
      </c>
      <c r="B22" s="2">
        <f t="shared" si="2"/>
        <v>22818999.607150186</v>
      </c>
      <c r="C22" s="2">
        <f t="shared" si="0"/>
        <v>24986804.569829453</v>
      </c>
      <c r="D22" s="2">
        <f t="shared" si="3"/>
        <v>923672.43378904695</v>
      </c>
      <c r="E22" s="6">
        <f t="shared" si="1"/>
        <v>24063132.136040404</v>
      </c>
      <c r="F22"/>
      <c r="G22"/>
    </row>
    <row r="23" spans="1:93" s="7" customFormat="1" x14ac:dyDescent="0.35">
      <c r="A23" t="s">
        <v>17</v>
      </c>
      <c r="B23" s="2">
        <f t="shared" si="2"/>
        <v>24063132.136040404</v>
      </c>
      <c r="C23" s="2">
        <f t="shared" si="0"/>
        <v>26349129.688964244</v>
      </c>
      <c r="D23" s="2">
        <f t="shared" si="3"/>
        <v>960619.33114060888</v>
      </c>
      <c r="E23" s="6">
        <f t="shared" si="1"/>
        <v>25388510.357823636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</row>
    <row r="24" spans="1:93" x14ac:dyDescent="0.35">
      <c r="A24" t="s">
        <v>18</v>
      </c>
      <c r="B24" s="2">
        <f t="shared" si="2"/>
        <v>25388510.357823636</v>
      </c>
      <c r="C24" s="2">
        <f t="shared" si="0"/>
        <v>27800418.84181688</v>
      </c>
      <c r="D24" s="2">
        <f t="shared" si="3"/>
        <v>999044.10438623326</v>
      </c>
      <c r="E24" s="6">
        <f t="shared" si="1"/>
        <v>26801374.737430647</v>
      </c>
      <c r="F24"/>
      <c r="G24"/>
    </row>
    <row r="25" spans="1:93" x14ac:dyDescent="0.35">
      <c r="A25" s="7" t="s">
        <v>19</v>
      </c>
      <c r="B25" s="1">
        <f t="shared" si="2"/>
        <v>26801374.737430647</v>
      </c>
      <c r="C25" s="1">
        <f t="shared" si="0"/>
        <v>29347505.337486558</v>
      </c>
      <c r="D25" s="1">
        <f t="shared" si="3"/>
        <v>1039005.8685616826</v>
      </c>
      <c r="E25" s="1">
        <f t="shared" si="1"/>
        <v>28308499.468924876</v>
      </c>
      <c r="F25"/>
      <c r="G25"/>
    </row>
    <row r="26" spans="1:93" x14ac:dyDescent="0.35">
      <c r="A26" t="s">
        <v>20</v>
      </c>
      <c r="B26" s="2">
        <f t="shared" si="2"/>
        <v>28308499.468924876</v>
      </c>
      <c r="C26" s="2">
        <f t="shared" si="0"/>
        <v>30997806.918472737</v>
      </c>
      <c r="D26" s="2">
        <f t="shared" si="3"/>
        <v>1080566.10330415</v>
      </c>
      <c r="E26" s="6">
        <f t="shared" si="1"/>
        <v>29917240.815168586</v>
      </c>
      <c r="F26"/>
      <c r="G26"/>
    </row>
    <row r="27" spans="1:93" x14ac:dyDescent="0.35">
      <c r="A27" t="s">
        <v>21</v>
      </c>
      <c r="B27" s="2">
        <f t="shared" si="2"/>
        <v>29917240.815168586</v>
      </c>
      <c r="C27" s="2">
        <f t="shared" si="0"/>
        <v>32759378.692609601</v>
      </c>
      <c r="D27" s="2">
        <f t="shared" si="3"/>
        <v>1123788.747436316</v>
      </c>
      <c r="E27" s="6">
        <f t="shared" si="1"/>
        <v>31635589.945173286</v>
      </c>
      <c r="F27"/>
      <c r="G27"/>
    </row>
    <row r="28" spans="1:93" s="7" customFormat="1" x14ac:dyDescent="0.35">
      <c r="A28" t="s">
        <v>22</v>
      </c>
      <c r="B28" s="2">
        <f t="shared" si="2"/>
        <v>31635589.945173286</v>
      </c>
      <c r="C28" s="2">
        <f t="shared" si="0"/>
        <v>34640970.989964746</v>
      </c>
      <c r="D28" s="2">
        <f t="shared" si="3"/>
        <v>1168740.2973337686</v>
      </c>
      <c r="E28" s="6">
        <f t="shared" si="1"/>
        <v>33472230.692630976</v>
      </c>
      <c r="F28"/>
      <c r="G28" s="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</row>
    <row r="29" spans="1:93" x14ac:dyDescent="0.35">
      <c r="A29" t="s">
        <v>23</v>
      </c>
      <c r="B29" s="2">
        <f t="shared" si="2"/>
        <v>33472230.692630976</v>
      </c>
      <c r="C29" s="2">
        <f t="shared" si="0"/>
        <v>36652092.608430922</v>
      </c>
      <c r="D29" s="2">
        <f t="shared" si="3"/>
        <v>1215489.9092271193</v>
      </c>
      <c r="E29" s="6">
        <f t="shared" si="1"/>
        <v>35436602.699203804</v>
      </c>
      <c r="F29"/>
      <c r="G29"/>
    </row>
    <row r="30" spans="1:93" x14ac:dyDescent="0.35">
      <c r="A30" s="7" t="s">
        <v>24</v>
      </c>
      <c r="B30" s="1">
        <f t="shared" si="2"/>
        <v>35436602.699203804</v>
      </c>
      <c r="C30" s="1">
        <f t="shared" si="0"/>
        <v>38803079.955628164</v>
      </c>
      <c r="D30" s="1">
        <f t="shared" si="3"/>
        <v>1264109.5055962042</v>
      </c>
      <c r="E30" s="1">
        <f t="shared" si="1"/>
        <v>37538970.450031959</v>
      </c>
      <c r="F30"/>
      <c r="G30"/>
    </row>
    <row r="31" spans="1:93" x14ac:dyDescent="0.35">
      <c r="A31" t="s">
        <v>25</v>
      </c>
      <c r="B31" s="2">
        <f t="shared" si="2"/>
        <v>37538970.450031959</v>
      </c>
      <c r="C31" s="2">
        <f t="shared" si="0"/>
        <v>41105172.64278499</v>
      </c>
      <c r="D31" s="2">
        <f t="shared" si="3"/>
        <v>1314673.8858200524</v>
      </c>
      <c r="E31" s="6">
        <f t="shared" si="1"/>
        <v>39790498.756964937</v>
      </c>
      <c r="F31"/>
      <c r="G31"/>
    </row>
    <row r="32" spans="1:93" x14ac:dyDescent="0.35">
      <c r="A32" t="s">
        <v>26</v>
      </c>
      <c r="B32" s="2">
        <f t="shared" si="2"/>
        <v>39790498.756964937</v>
      </c>
      <c r="C32" s="2">
        <f t="shared" si="0"/>
        <v>43570596.138876602</v>
      </c>
      <c r="D32" s="2">
        <f t="shared" si="3"/>
        <v>1367260.8412528546</v>
      </c>
      <c r="E32" s="6">
        <f t="shared" si="1"/>
        <v>42203335.297623746</v>
      </c>
      <c r="F32"/>
      <c r="G32"/>
    </row>
    <row r="33" spans="1:93" s="7" customFormat="1" x14ac:dyDescent="0.35">
      <c r="A33" t="s">
        <v>27</v>
      </c>
      <c r="B33" s="2">
        <f t="shared" si="2"/>
        <v>42203335.297623746</v>
      </c>
      <c r="C33" s="2">
        <f t="shared" si="0"/>
        <v>46212652.150898002</v>
      </c>
      <c r="D33" s="2">
        <f t="shared" si="3"/>
        <v>1421951.2749029689</v>
      </c>
      <c r="E33" s="6">
        <f t="shared" si="1"/>
        <v>44790700.875995032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</row>
    <row r="34" spans="1:93" x14ac:dyDescent="0.35">
      <c r="A34" t="s">
        <v>28</v>
      </c>
      <c r="B34" s="2">
        <f t="shared" si="2"/>
        <v>44790700.875995032</v>
      </c>
      <c r="C34" s="2">
        <f t="shared" si="0"/>
        <v>49045817.459214561</v>
      </c>
      <c r="D34" s="2">
        <f t="shared" si="3"/>
        <v>1478829.3258990876</v>
      </c>
      <c r="E34" s="6">
        <f t="shared" si="1"/>
        <v>47566988.133315474</v>
      </c>
      <c r="F34"/>
      <c r="G34"/>
    </row>
    <row r="35" spans="1:93" x14ac:dyDescent="0.35">
      <c r="A35" s="7" t="s">
        <v>29</v>
      </c>
      <c r="B35" s="1">
        <f t="shared" si="2"/>
        <v>47566988.133315474</v>
      </c>
      <c r="C35" s="1">
        <f t="shared" si="0"/>
        <v>52085852.005980439</v>
      </c>
      <c r="D35" s="1">
        <f t="shared" si="3"/>
        <v>1537982.4989350513</v>
      </c>
      <c r="E35" s="1">
        <f t="shared" si="1"/>
        <v>50547869.507045388</v>
      </c>
      <c r="F35"/>
      <c r="G35"/>
    </row>
    <row r="36" spans="1:93" x14ac:dyDescent="0.35">
      <c r="A36" t="s">
        <v>30</v>
      </c>
      <c r="B36" s="2">
        <f t="shared" si="2"/>
        <v>50547869.507045388</v>
      </c>
      <c r="C36" s="2">
        <f t="shared" si="0"/>
        <v>55349917.110214695</v>
      </c>
      <c r="D36" s="2">
        <f t="shared" si="3"/>
        <v>1599501.7988924533</v>
      </c>
      <c r="E36" s="6">
        <f t="shared" si="1"/>
        <v>53750415.311322242</v>
      </c>
      <c r="F36"/>
      <c r="G36"/>
    </row>
    <row r="37" spans="1:93" x14ac:dyDescent="0.35">
      <c r="A37" t="s">
        <v>31</v>
      </c>
      <c r="B37" s="2">
        <f t="shared" si="2"/>
        <v>53750415.311322242</v>
      </c>
      <c r="C37" s="2">
        <f t="shared" si="0"/>
        <v>58856704.765897855</v>
      </c>
      <c r="D37" s="2">
        <f t="shared" si="3"/>
        <v>1663481.8708481514</v>
      </c>
      <c r="E37" s="6">
        <f t="shared" si="1"/>
        <v>57193222.895049706</v>
      </c>
      <c r="F37"/>
      <c r="G37"/>
    </row>
    <row r="38" spans="1:93" s="7" customFormat="1" x14ac:dyDescent="0.35">
      <c r="A38" t="s">
        <v>32</v>
      </c>
      <c r="B38" s="2">
        <f t="shared" si="2"/>
        <v>57193222.895049706</v>
      </c>
      <c r="C38" s="2">
        <f t="shared" si="0"/>
        <v>62626579.070079423</v>
      </c>
      <c r="D38" s="2">
        <f t="shared" si="3"/>
        <v>1730021.1456820774</v>
      </c>
      <c r="E38" s="6">
        <f t="shared" si="1"/>
        <v>60896557.924397349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</row>
    <row r="39" spans="1:93" x14ac:dyDescent="0.35">
      <c r="A39" t="s">
        <v>33</v>
      </c>
      <c r="B39" s="2">
        <f t="shared" si="2"/>
        <v>60896557.924397349</v>
      </c>
      <c r="C39" s="2">
        <f t="shared" si="0"/>
        <v>66681730.927215099</v>
      </c>
      <c r="D39" s="2">
        <f t="shared" si="3"/>
        <v>1799221.9915093605</v>
      </c>
      <c r="E39" s="6">
        <f t="shared" si="1"/>
        <v>64882508.935705736</v>
      </c>
      <c r="F39"/>
      <c r="G39"/>
    </row>
    <row r="40" spans="1:93" x14ac:dyDescent="0.35">
      <c r="A40" s="7" t="s">
        <v>34</v>
      </c>
      <c r="B40" s="1">
        <f t="shared" si="2"/>
        <v>64882508.935705736</v>
      </c>
      <c r="C40" s="1">
        <f t="shared" si="0"/>
        <v>71046347.284597784</v>
      </c>
      <c r="D40" s="1">
        <f t="shared" si="3"/>
        <v>1871190.871169735</v>
      </c>
      <c r="E40" s="1">
        <f t="shared" si="1"/>
        <v>69175156.413428053</v>
      </c>
      <c r="F40"/>
      <c r="G40"/>
    </row>
    <row r="41" spans="1:93" x14ac:dyDescent="0.35">
      <c r="A41" t="s">
        <v>35</v>
      </c>
      <c r="B41" s="2">
        <f t="shared" si="2"/>
        <v>69175156.413428053</v>
      </c>
      <c r="C41" s="2">
        <f t="shared" si="0"/>
        <v>75746796.272703722</v>
      </c>
      <c r="D41" s="2">
        <f t="shared" si="3"/>
        <v>1946038.5060165245</v>
      </c>
      <c r="E41" s="6">
        <f t="shared" si="1"/>
        <v>73800757.766687199</v>
      </c>
      <c r="F41"/>
      <c r="G41"/>
    </row>
    <row r="42" spans="1:93" x14ac:dyDescent="0.35">
      <c r="A42" t="s">
        <v>36</v>
      </c>
      <c r="B42" s="2">
        <f t="shared" si="2"/>
        <v>73800757.766687199</v>
      </c>
      <c r="C42" s="2">
        <f t="shared" si="0"/>
        <v>80811829.754522488</v>
      </c>
      <c r="D42" s="2">
        <f t="shared" si="3"/>
        <v>2023880.0462571855</v>
      </c>
      <c r="E42" s="6">
        <f t="shared" si="1"/>
        <v>78787949.708265305</v>
      </c>
      <c r="F42"/>
      <c r="G42"/>
    </row>
    <row r="43" spans="1:93" s="7" customFormat="1" x14ac:dyDescent="0.35">
      <c r="A43" t="s">
        <v>37</v>
      </c>
      <c r="B43" s="2">
        <f t="shared" si="2"/>
        <v>78787949.708265305</v>
      </c>
      <c r="C43" s="2">
        <f t="shared" si="0"/>
        <v>86272804.930550501</v>
      </c>
      <c r="D43" s="2">
        <f t="shared" si="3"/>
        <v>2104835.2481074729</v>
      </c>
      <c r="E43" s="6">
        <f t="shared" si="1"/>
        <v>84167969.682443023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</row>
    <row r="44" spans="1:93" x14ac:dyDescent="0.35">
      <c r="A44" t="s">
        <v>38</v>
      </c>
      <c r="B44" s="2">
        <f t="shared" si="2"/>
        <v>84167969.682443023</v>
      </c>
      <c r="C44" s="2">
        <f t="shared" si="0"/>
        <v>92163926.802275106</v>
      </c>
      <c r="D44" s="2">
        <f t="shared" si="3"/>
        <v>2189028.6580317719</v>
      </c>
      <c r="E44" s="6">
        <f t="shared" si="1"/>
        <v>89974898.14424333</v>
      </c>
      <c r="F44"/>
      <c r="G44"/>
    </row>
    <row r="45" spans="1:93" x14ac:dyDescent="0.35">
      <c r="A45" s="7" t="s">
        <v>39</v>
      </c>
      <c r="B45" s="1">
        <f t="shared" si="2"/>
        <v>89974898.14424333</v>
      </c>
      <c r="C45" s="1">
        <f t="shared" si="0"/>
        <v>98522513.46794644</v>
      </c>
      <c r="D45" s="1">
        <f t="shared" si="3"/>
        <v>2276589.804353043</v>
      </c>
      <c r="E45" s="1">
        <f t="shared" si="1"/>
        <v>96245923.663593397</v>
      </c>
      <c r="F45"/>
      <c r="G45"/>
    </row>
    <row r="46" spans="1:93" x14ac:dyDescent="0.35">
      <c r="A46" t="s">
        <v>40</v>
      </c>
      <c r="B46" s="2">
        <f t="shared" si="2"/>
        <v>96245923.663593397</v>
      </c>
      <c r="C46" s="2">
        <f t="shared" si="0"/>
        <v>105389286.41163477</v>
      </c>
      <c r="D46" s="2">
        <f t="shared" si="3"/>
        <v>2367653.3965271646</v>
      </c>
      <c r="E46" s="6">
        <f t="shared" si="1"/>
        <v>103021633.0151076</v>
      </c>
      <c r="F46"/>
      <c r="G46"/>
    </row>
    <row r="47" spans="1:93" x14ac:dyDescent="0.35">
      <c r="A47" t="s">
        <v>41</v>
      </c>
      <c r="B47" s="2">
        <f t="shared" si="2"/>
        <v>103021633.0151076</v>
      </c>
      <c r="C47" s="2">
        <f t="shared" si="0"/>
        <v>112808688.15154283</v>
      </c>
      <c r="D47" s="2">
        <f t="shared" si="3"/>
        <v>2462359.5323882513</v>
      </c>
      <c r="E47" s="6">
        <f t="shared" si="1"/>
        <v>110346328.61915457</v>
      </c>
      <c r="F47"/>
      <c r="G47"/>
    </row>
    <row r="48" spans="1:93" x14ac:dyDescent="0.35">
      <c r="A48" t="s">
        <v>42</v>
      </c>
      <c r="B48" s="2">
        <f t="shared" si="2"/>
        <v>110346328.61915457</v>
      </c>
      <c r="C48" s="2">
        <f t="shared" si="0"/>
        <v>120829229.83797425</v>
      </c>
      <c r="D48" s="2">
        <f t="shared" si="3"/>
        <v>2560853.9136837814</v>
      </c>
      <c r="E48" s="6">
        <f t="shared" si="1"/>
        <v>118268375.92429046</v>
      </c>
      <c r="F48"/>
      <c r="G48"/>
    </row>
    <row r="49" spans="1:7" x14ac:dyDescent="0.35">
      <c r="A49" t="s">
        <v>43</v>
      </c>
      <c r="B49" s="2">
        <f t="shared" si="2"/>
        <v>118268375.92429046</v>
      </c>
      <c r="C49" s="2">
        <f t="shared" si="0"/>
        <v>129503871.63709806</v>
      </c>
      <c r="D49" s="2">
        <f t="shared" si="3"/>
        <v>2663288.0702311327</v>
      </c>
      <c r="E49" s="6">
        <f t="shared" si="1"/>
        <v>126840583.56686692</v>
      </c>
      <c r="F49"/>
      <c r="G49"/>
    </row>
    <row r="50" spans="1:7" x14ac:dyDescent="0.35">
      <c r="A50" s="7" t="s">
        <v>44</v>
      </c>
      <c r="B50" s="1">
        <f t="shared" si="2"/>
        <v>126840583.56686692</v>
      </c>
      <c r="C50" s="1">
        <f t="shared" si="0"/>
        <v>138890439.00571927</v>
      </c>
      <c r="D50" s="1">
        <f t="shared" si="3"/>
        <v>2769819.5930403783</v>
      </c>
      <c r="E50" s="1">
        <f>IF(C50-D50&lt;=0,"Corpus Over",C50-D50)</f>
        <v>136120619.4126789</v>
      </c>
      <c r="F50"/>
      <c r="G50"/>
    </row>
    <row r="51" spans="1:7" x14ac:dyDescent="0.35">
      <c r="A51" t="s">
        <v>58</v>
      </c>
      <c r="B51" s="2">
        <f t="shared" ref="B51:B54" si="4">E50</f>
        <v>136120619.4126789</v>
      </c>
      <c r="C51" s="2">
        <f t="shared" ref="C51:C54" si="5">B51*(1+$C$8)</f>
        <v>149052078.25688338</v>
      </c>
      <c r="D51" s="2">
        <f t="shared" si="3"/>
        <v>2880612.3767619934</v>
      </c>
      <c r="E51" s="6">
        <f>IF(C51-D51&lt;=0,"Corpus Over",C51-D51)</f>
        <v>146171465.88012138</v>
      </c>
      <c r="F51"/>
      <c r="G51"/>
    </row>
    <row r="52" spans="1:7" x14ac:dyDescent="0.35">
      <c r="A52" t="s">
        <v>59</v>
      </c>
      <c r="B52" s="2">
        <f t="shared" si="4"/>
        <v>146171465.88012138</v>
      </c>
      <c r="C52" s="2">
        <f t="shared" si="5"/>
        <v>160057755.13873291</v>
      </c>
      <c r="D52" s="2">
        <f t="shared" si="3"/>
        <v>2995836.8718324732</v>
      </c>
      <c r="E52" s="6">
        <f t="shared" ref="E52:E70" si="6">IF(C52-D52&lt;=0,"Corpus Over",C52-D52)</f>
        <v>157061918.26690045</v>
      </c>
      <c r="F52"/>
      <c r="G52"/>
    </row>
    <row r="53" spans="1:7" x14ac:dyDescent="0.35">
      <c r="A53" t="s">
        <v>60</v>
      </c>
      <c r="B53" s="2">
        <f t="shared" si="4"/>
        <v>157061918.26690045</v>
      </c>
      <c r="C53" s="2">
        <f t="shared" si="5"/>
        <v>171982800.50225598</v>
      </c>
      <c r="D53" s="2">
        <f t="shared" si="3"/>
        <v>3115670.3467057724</v>
      </c>
      <c r="E53" s="6">
        <f t="shared" si="6"/>
        <v>168867130.15555021</v>
      </c>
      <c r="F53"/>
      <c r="G53"/>
    </row>
    <row r="54" spans="1:7" x14ac:dyDescent="0.35">
      <c r="A54" t="s">
        <v>61</v>
      </c>
      <c r="B54" s="2">
        <f t="shared" si="4"/>
        <v>168867130.15555021</v>
      </c>
      <c r="C54" s="2">
        <f t="shared" si="5"/>
        <v>184909507.52032748</v>
      </c>
      <c r="D54" s="2">
        <f t="shared" si="3"/>
        <v>3240297.1605740036</v>
      </c>
      <c r="E54" s="6">
        <f t="shared" si="6"/>
        <v>181669210.35975349</v>
      </c>
      <c r="F54"/>
      <c r="G54"/>
    </row>
    <row r="55" spans="1:7" x14ac:dyDescent="0.35">
      <c r="A55" s="7" t="s">
        <v>62</v>
      </c>
      <c r="B55" s="1">
        <f t="shared" ref="B55:B70" si="7">E54</f>
        <v>181669210.35975349</v>
      </c>
      <c r="C55" s="1">
        <f t="shared" ref="C55:C70" si="8">B55*(1+$C$8)</f>
        <v>198927785.34393007</v>
      </c>
      <c r="D55" s="1">
        <f t="shared" si="3"/>
        <v>3369909.0469969637</v>
      </c>
      <c r="E55" s="1">
        <f t="shared" si="6"/>
        <v>195557876.29693311</v>
      </c>
      <c r="F55"/>
      <c r="G55"/>
    </row>
    <row r="56" spans="1:7" x14ac:dyDescent="0.35">
      <c r="A56" t="s">
        <v>63</v>
      </c>
      <c r="B56" s="2">
        <f t="shared" si="7"/>
        <v>195557876.29693311</v>
      </c>
      <c r="C56" s="2">
        <f t="shared" si="8"/>
        <v>214135874.54514176</v>
      </c>
      <c r="D56" s="2">
        <f t="shared" si="3"/>
        <v>3504705.4088768424</v>
      </c>
      <c r="E56" s="6">
        <f t="shared" si="6"/>
        <v>210631169.13626492</v>
      </c>
      <c r="F56"/>
      <c r="G56"/>
    </row>
    <row r="57" spans="1:7" x14ac:dyDescent="0.35">
      <c r="A57" t="s">
        <v>64</v>
      </c>
      <c r="B57" s="2">
        <f t="shared" si="7"/>
        <v>210631169.13626492</v>
      </c>
      <c r="C57" s="2">
        <f t="shared" si="8"/>
        <v>230641130.20421007</v>
      </c>
      <c r="D57" s="2">
        <f t="shared" si="3"/>
        <v>3644893.6252319161</v>
      </c>
      <c r="E57" s="6">
        <f t="shared" si="6"/>
        <v>226996236.57897815</v>
      </c>
      <c r="F57"/>
      <c r="G57"/>
    </row>
    <row r="58" spans="1:7" x14ac:dyDescent="0.35">
      <c r="A58" t="s">
        <v>65</v>
      </c>
      <c r="B58" s="2">
        <f t="shared" si="7"/>
        <v>226996236.57897815</v>
      </c>
      <c r="C58" s="2">
        <f t="shared" si="8"/>
        <v>248560879.05398107</v>
      </c>
      <c r="D58" s="2">
        <f t="shared" si="3"/>
        <v>3790689.3702411926</v>
      </c>
      <c r="E58" s="6">
        <f t="shared" si="6"/>
        <v>244770189.68373987</v>
      </c>
      <c r="F58"/>
      <c r="G58"/>
    </row>
    <row r="59" spans="1:7" x14ac:dyDescent="0.35">
      <c r="A59" t="s">
        <v>66</v>
      </c>
      <c r="B59" s="2">
        <f t="shared" si="7"/>
        <v>244770189.68373987</v>
      </c>
      <c r="C59" s="2">
        <f t="shared" si="8"/>
        <v>268023357.70369515</v>
      </c>
      <c r="D59" s="2">
        <f t="shared" si="3"/>
        <v>3942316.9450508403</v>
      </c>
      <c r="E59" s="6">
        <f t="shared" si="6"/>
        <v>264081040.75864431</v>
      </c>
      <c r="F59"/>
      <c r="G59"/>
    </row>
    <row r="60" spans="1:7" x14ac:dyDescent="0.35">
      <c r="A60" s="7" t="s">
        <v>67</v>
      </c>
      <c r="B60" s="1">
        <f t="shared" si="7"/>
        <v>264081040.75864431</v>
      </c>
      <c r="C60" s="1">
        <f t="shared" si="8"/>
        <v>289168739.63071549</v>
      </c>
      <c r="D60" s="1">
        <f t="shared" si="3"/>
        <v>4100009.622852874</v>
      </c>
      <c r="E60" s="1">
        <f t="shared" si="6"/>
        <v>285068730.00786263</v>
      </c>
      <c r="F60"/>
      <c r="G60"/>
    </row>
    <row r="61" spans="1:7" x14ac:dyDescent="0.35">
      <c r="A61" t="s">
        <v>68</v>
      </c>
      <c r="B61" s="2">
        <f t="shared" si="7"/>
        <v>285068730.00786263</v>
      </c>
      <c r="C61" s="2">
        <f t="shared" si="8"/>
        <v>312150259.35860956</v>
      </c>
      <c r="D61" s="2">
        <f t="shared" si="3"/>
        <v>4264010.0077669891</v>
      </c>
      <c r="E61" s="6">
        <f t="shared" si="6"/>
        <v>307886249.3508426</v>
      </c>
      <c r="F61"/>
      <c r="G61"/>
    </row>
    <row r="62" spans="1:7" x14ac:dyDescent="0.35">
      <c r="A62" t="s">
        <v>69</v>
      </c>
      <c r="B62" s="2">
        <f t="shared" si="7"/>
        <v>307886249.3508426</v>
      </c>
      <c r="C62" s="2">
        <f t="shared" si="8"/>
        <v>337135443.03917265</v>
      </c>
      <c r="D62" s="2">
        <f t="shared" si="3"/>
        <v>4434570.4080776684</v>
      </c>
      <c r="E62" s="6">
        <f t="shared" si="6"/>
        <v>332700872.63109499</v>
      </c>
      <c r="F62"/>
      <c r="G62"/>
    </row>
    <row r="63" spans="1:7" x14ac:dyDescent="0.35">
      <c r="A63" t="s">
        <v>70</v>
      </c>
      <c r="B63" s="2">
        <f t="shared" si="7"/>
        <v>332700872.63109499</v>
      </c>
      <c r="C63" s="2">
        <f t="shared" si="8"/>
        <v>364307455.53104901</v>
      </c>
      <c r="D63" s="2">
        <f t="shared" si="3"/>
        <v>4611953.2244007755</v>
      </c>
      <c r="E63" s="6">
        <f t="shared" si="6"/>
        <v>359695502.30664825</v>
      </c>
      <c r="F63"/>
      <c r="G63"/>
    </row>
    <row r="64" spans="1:7" x14ac:dyDescent="0.35">
      <c r="A64" t="s">
        <v>71</v>
      </c>
      <c r="B64" s="2">
        <f t="shared" si="7"/>
        <v>359695502.30664825</v>
      </c>
      <c r="C64" s="2">
        <f t="shared" si="8"/>
        <v>393866575.02577984</v>
      </c>
      <c r="D64" s="2">
        <f t="shared" si="3"/>
        <v>4796431.3533768067</v>
      </c>
      <c r="E64" s="6">
        <f t="shared" si="6"/>
        <v>389070143.67240304</v>
      </c>
      <c r="F64"/>
      <c r="G64"/>
    </row>
    <row r="65" spans="1:7" x14ac:dyDescent="0.35">
      <c r="A65" s="7" t="s">
        <v>72</v>
      </c>
      <c r="B65" s="1">
        <f t="shared" si="7"/>
        <v>389070143.67240304</v>
      </c>
      <c r="C65" s="1">
        <f t="shared" si="8"/>
        <v>426031807.32128131</v>
      </c>
      <c r="D65" s="1">
        <f t="shared" si="3"/>
        <v>4988288.6075118789</v>
      </c>
      <c r="E65" s="1">
        <f t="shared" si="6"/>
        <v>421043518.71376944</v>
      </c>
      <c r="F65"/>
      <c r="G65"/>
    </row>
    <row r="66" spans="1:7" x14ac:dyDescent="0.35">
      <c r="A66" t="s">
        <v>73</v>
      </c>
      <c r="B66" s="2">
        <f t="shared" si="7"/>
        <v>421043518.71376944</v>
      </c>
      <c r="C66" s="2">
        <f t="shared" si="8"/>
        <v>461042652.99157751</v>
      </c>
      <c r="D66" s="2">
        <f t="shared" si="3"/>
        <v>5187820.1518123541</v>
      </c>
      <c r="E66" s="6">
        <f t="shared" si="6"/>
        <v>455854832.83976513</v>
      </c>
      <c r="F66"/>
      <c r="G66"/>
    </row>
    <row r="67" spans="1:7" x14ac:dyDescent="0.35">
      <c r="A67" t="s">
        <v>74</v>
      </c>
      <c r="B67" s="2">
        <f t="shared" si="7"/>
        <v>455854832.83976513</v>
      </c>
      <c r="C67" s="2">
        <f t="shared" si="8"/>
        <v>499161041.95954281</v>
      </c>
      <c r="D67" s="2">
        <f t="shared" si="3"/>
        <v>5395332.9578848481</v>
      </c>
      <c r="E67" s="6">
        <f t="shared" si="6"/>
        <v>493765709.00165796</v>
      </c>
      <c r="F67"/>
      <c r="G67"/>
    </row>
    <row r="68" spans="1:7" x14ac:dyDescent="0.35">
      <c r="A68" t="s">
        <v>75</v>
      </c>
      <c r="B68" s="2">
        <f t="shared" si="7"/>
        <v>493765709.00165796</v>
      </c>
      <c r="C68" s="2">
        <f t="shared" si="8"/>
        <v>540673451.35681546</v>
      </c>
      <c r="D68" s="2">
        <f t="shared" si="3"/>
        <v>5611146.2762002423</v>
      </c>
      <c r="E68" s="6">
        <f t="shared" si="6"/>
        <v>535062305.08061522</v>
      </c>
      <c r="F68"/>
      <c r="G68"/>
    </row>
    <row r="69" spans="1:7" x14ac:dyDescent="0.35">
      <c r="A69" t="s">
        <v>76</v>
      </c>
      <c r="B69" s="2">
        <f t="shared" si="7"/>
        <v>535062305.08061522</v>
      </c>
      <c r="C69" s="2">
        <f t="shared" si="8"/>
        <v>585893224.06327367</v>
      </c>
      <c r="D69" s="2">
        <f t="shared" si="3"/>
        <v>5835592.1272482518</v>
      </c>
      <c r="E69" s="6">
        <f t="shared" si="6"/>
        <v>580057631.93602538</v>
      </c>
      <c r="F69"/>
      <c r="G69"/>
    </row>
    <row r="70" spans="1:7" x14ac:dyDescent="0.35">
      <c r="A70" s="7" t="s">
        <v>77</v>
      </c>
      <c r="B70" s="1">
        <f t="shared" si="7"/>
        <v>580057631.93602538</v>
      </c>
      <c r="C70" s="1">
        <f t="shared" si="8"/>
        <v>635163106.96994781</v>
      </c>
      <c r="D70" s="1">
        <f t="shared" si="3"/>
        <v>6069015.8123381818</v>
      </c>
      <c r="E70" s="1">
        <f t="shared" si="6"/>
        <v>629094091.15760958</v>
      </c>
      <c r="F70"/>
      <c r="G70"/>
    </row>
    <row r="71" spans="1:7" x14ac:dyDescent="0.35">
      <c r="D71" s="2"/>
      <c r="F71"/>
      <c r="G71"/>
    </row>
    <row r="72" spans="1:7" x14ac:dyDescent="0.35">
      <c r="D72" s="2"/>
      <c r="F72"/>
      <c r="G72"/>
    </row>
    <row r="73" spans="1:7" x14ac:dyDescent="0.35">
      <c r="D73" s="2"/>
      <c r="F73"/>
      <c r="G73"/>
    </row>
    <row r="74" spans="1:7" x14ac:dyDescent="0.35">
      <c r="D74" s="2"/>
      <c r="F74"/>
      <c r="G74"/>
    </row>
    <row r="75" spans="1:7" x14ac:dyDescent="0.35">
      <c r="D75" s="2"/>
      <c r="F75"/>
      <c r="G75"/>
    </row>
    <row r="76" spans="1:7" x14ac:dyDescent="0.35">
      <c r="D76" s="2"/>
      <c r="F76"/>
      <c r="G76"/>
    </row>
    <row r="77" spans="1:7" x14ac:dyDescent="0.35">
      <c r="D77" s="2"/>
      <c r="F77"/>
      <c r="G77"/>
    </row>
    <row r="78" spans="1:7" x14ac:dyDescent="0.35">
      <c r="D78" s="2"/>
      <c r="F78"/>
      <c r="G78"/>
    </row>
    <row r="79" spans="1:7" x14ac:dyDescent="0.35">
      <c r="D79" s="2"/>
      <c r="F79"/>
      <c r="G79"/>
    </row>
    <row r="80" spans="1:7" x14ac:dyDescent="0.35">
      <c r="D80" s="2"/>
      <c r="F80"/>
      <c r="G80"/>
    </row>
    <row r="81" spans="4:7" x14ac:dyDescent="0.35">
      <c r="D81" s="2"/>
      <c r="F81"/>
      <c r="G81"/>
    </row>
    <row r="82" spans="4:7" x14ac:dyDescent="0.35">
      <c r="D82" s="2"/>
      <c r="F82"/>
      <c r="G82"/>
    </row>
    <row r="83" spans="4:7" x14ac:dyDescent="0.35">
      <c r="D83" s="2"/>
      <c r="F83"/>
      <c r="G83"/>
    </row>
    <row r="84" spans="4:7" x14ac:dyDescent="0.35">
      <c r="D84" s="2"/>
      <c r="F84"/>
      <c r="G84"/>
    </row>
    <row r="85" spans="4:7" x14ac:dyDescent="0.35">
      <c r="D85" s="2"/>
      <c r="F85"/>
      <c r="G85"/>
    </row>
    <row r="86" spans="4:7" x14ac:dyDescent="0.35">
      <c r="D86" s="2"/>
      <c r="F86"/>
      <c r="G86"/>
    </row>
    <row r="87" spans="4:7" x14ac:dyDescent="0.35">
      <c r="D87" s="2"/>
      <c r="F87"/>
      <c r="G87"/>
    </row>
    <row r="88" spans="4:7" x14ac:dyDescent="0.35">
      <c r="D88" s="2"/>
      <c r="F88"/>
      <c r="G88"/>
    </row>
    <row r="89" spans="4:7" x14ac:dyDescent="0.35">
      <c r="D89" s="2"/>
      <c r="F89"/>
      <c r="G89"/>
    </row>
    <row r="90" spans="4:7" x14ac:dyDescent="0.35">
      <c r="D90" s="2"/>
      <c r="F90"/>
      <c r="G90"/>
    </row>
    <row r="91" spans="4:7" x14ac:dyDescent="0.35">
      <c r="D91" s="2"/>
      <c r="F91"/>
      <c r="G91"/>
    </row>
    <row r="92" spans="4:7" x14ac:dyDescent="0.35">
      <c r="D92" s="2"/>
      <c r="F92"/>
      <c r="G92"/>
    </row>
    <row r="93" spans="4:7" x14ac:dyDescent="0.35">
      <c r="D93" s="2"/>
      <c r="F93"/>
      <c r="G93"/>
    </row>
    <row r="94" spans="4:7" x14ac:dyDescent="0.35">
      <c r="D94" s="2"/>
      <c r="F94"/>
      <c r="G94"/>
    </row>
    <row r="95" spans="4:7" x14ac:dyDescent="0.35">
      <c r="D95" s="2"/>
      <c r="F95"/>
      <c r="G95"/>
    </row>
    <row r="96" spans="4:7" x14ac:dyDescent="0.35">
      <c r="D96" s="2"/>
      <c r="F96"/>
      <c r="G96"/>
    </row>
    <row r="97" spans="4:7" x14ac:dyDescent="0.35">
      <c r="D97" s="2"/>
      <c r="F97"/>
      <c r="G97"/>
    </row>
    <row r="98" spans="4:7" x14ac:dyDescent="0.35">
      <c r="D98" s="2"/>
      <c r="F98"/>
      <c r="G98"/>
    </row>
    <row r="99" spans="4:7" x14ac:dyDescent="0.35">
      <c r="D99" s="2"/>
      <c r="F99"/>
      <c r="G99"/>
    </row>
    <row r="100" spans="4:7" x14ac:dyDescent="0.35">
      <c r="D100" s="2"/>
      <c r="F100"/>
      <c r="G100"/>
    </row>
    <row r="101" spans="4:7" x14ac:dyDescent="0.35">
      <c r="D101" s="2"/>
      <c r="F101"/>
      <c r="G101"/>
    </row>
    <row r="102" spans="4:7" x14ac:dyDescent="0.35">
      <c r="D102" s="2"/>
      <c r="F102"/>
      <c r="G102"/>
    </row>
    <row r="103" spans="4:7" x14ac:dyDescent="0.35">
      <c r="D103" s="2"/>
      <c r="F103"/>
      <c r="G103"/>
    </row>
    <row r="104" spans="4:7" x14ac:dyDescent="0.35">
      <c r="D104" s="2"/>
      <c r="F104"/>
      <c r="G104"/>
    </row>
    <row r="105" spans="4:7" x14ac:dyDescent="0.35">
      <c r="D105" s="2"/>
      <c r="F105"/>
      <c r="G105"/>
    </row>
    <row r="106" spans="4:7" x14ac:dyDescent="0.35">
      <c r="D106" s="2"/>
      <c r="F106"/>
      <c r="G106"/>
    </row>
    <row r="107" spans="4:7" x14ac:dyDescent="0.35">
      <c r="D107" s="2"/>
      <c r="F107"/>
      <c r="G107"/>
    </row>
    <row r="108" spans="4:7" x14ac:dyDescent="0.35">
      <c r="D108" s="2"/>
      <c r="F108"/>
      <c r="G108"/>
    </row>
    <row r="109" spans="4:7" x14ac:dyDescent="0.35">
      <c r="D109" s="2"/>
      <c r="F109"/>
      <c r="G109"/>
    </row>
    <row r="110" spans="4:7" x14ac:dyDescent="0.35">
      <c r="D110" s="2"/>
      <c r="F110"/>
      <c r="G110"/>
    </row>
    <row r="111" spans="4:7" x14ac:dyDescent="0.35">
      <c r="D111" s="2"/>
      <c r="F111"/>
      <c r="G111"/>
    </row>
    <row r="112" spans="4:7" x14ac:dyDescent="0.35">
      <c r="D112" s="2"/>
      <c r="F112"/>
      <c r="G112"/>
    </row>
    <row r="113" spans="4:7" x14ac:dyDescent="0.35">
      <c r="D113" s="2"/>
      <c r="F113"/>
      <c r="G113"/>
    </row>
    <row r="114" spans="4:7" x14ac:dyDescent="0.35">
      <c r="D114" s="2"/>
      <c r="F114"/>
      <c r="G114"/>
    </row>
    <row r="115" spans="4:7" x14ac:dyDescent="0.35">
      <c r="D115" s="2"/>
      <c r="F115"/>
      <c r="G115"/>
    </row>
    <row r="116" spans="4:7" x14ac:dyDescent="0.35">
      <c r="D116" s="2"/>
      <c r="F116"/>
      <c r="G116"/>
    </row>
    <row r="117" spans="4:7" x14ac:dyDescent="0.35">
      <c r="D117" s="2"/>
      <c r="F117"/>
      <c r="G117"/>
    </row>
    <row r="118" spans="4:7" x14ac:dyDescent="0.35">
      <c r="D118" s="2"/>
      <c r="F118"/>
      <c r="G118"/>
    </row>
    <row r="119" spans="4:7" x14ac:dyDescent="0.35">
      <c r="D119" s="2"/>
      <c r="F119"/>
      <c r="G119"/>
    </row>
    <row r="120" spans="4:7" x14ac:dyDescent="0.35">
      <c r="D120" s="2"/>
      <c r="F120"/>
      <c r="G120"/>
    </row>
    <row r="121" spans="4:7" x14ac:dyDescent="0.35">
      <c r="D121" s="2"/>
      <c r="F121"/>
      <c r="G121"/>
    </row>
    <row r="122" spans="4:7" x14ac:dyDescent="0.35">
      <c r="D122" s="2"/>
      <c r="F122"/>
      <c r="G122"/>
    </row>
    <row r="123" spans="4:7" x14ac:dyDescent="0.35">
      <c r="D123" s="2"/>
      <c r="F123"/>
      <c r="G123"/>
    </row>
    <row r="124" spans="4:7" x14ac:dyDescent="0.35">
      <c r="D124" s="2"/>
      <c r="F124"/>
      <c r="G124"/>
    </row>
    <row r="125" spans="4:7" x14ac:dyDescent="0.35">
      <c r="D125" s="2"/>
      <c r="F125"/>
      <c r="G125"/>
    </row>
    <row r="126" spans="4:7" x14ac:dyDescent="0.35">
      <c r="D126" s="2"/>
      <c r="F126"/>
      <c r="G126"/>
    </row>
    <row r="127" spans="4:7" x14ac:dyDescent="0.35">
      <c r="D127" s="2"/>
      <c r="F127"/>
      <c r="G127"/>
    </row>
    <row r="128" spans="4:7" x14ac:dyDescent="0.35">
      <c r="D128" s="2"/>
      <c r="F128"/>
      <c r="G128"/>
    </row>
    <row r="129" spans="4:7" x14ac:dyDescent="0.35">
      <c r="D129" s="2"/>
      <c r="F129"/>
      <c r="G129"/>
    </row>
    <row r="130" spans="4:7" x14ac:dyDescent="0.35">
      <c r="D130" s="2"/>
      <c r="F130"/>
      <c r="G130"/>
    </row>
    <row r="131" spans="4:7" x14ac:dyDescent="0.35">
      <c r="D131" s="2"/>
      <c r="F131"/>
      <c r="G131"/>
    </row>
    <row r="132" spans="4:7" x14ac:dyDescent="0.35">
      <c r="D132" s="2"/>
      <c r="F132"/>
      <c r="G132"/>
    </row>
    <row r="133" spans="4:7" x14ac:dyDescent="0.35">
      <c r="D133" s="2"/>
      <c r="F133"/>
      <c r="G133"/>
    </row>
    <row r="134" spans="4:7" x14ac:dyDescent="0.35">
      <c r="D134" s="2"/>
      <c r="F134"/>
      <c r="G134"/>
    </row>
    <row r="135" spans="4:7" x14ac:dyDescent="0.35">
      <c r="D135" s="2"/>
      <c r="F135"/>
      <c r="G135"/>
    </row>
    <row r="136" spans="4:7" x14ac:dyDescent="0.35">
      <c r="D136" s="2"/>
      <c r="F136"/>
      <c r="G136"/>
    </row>
    <row r="137" spans="4:7" x14ac:dyDescent="0.35">
      <c r="D137" s="2"/>
      <c r="F137"/>
      <c r="G137"/>
    </row>
    <row r="138" spans="4:7" x14ac:dyDescent="0.35">
      <c r="F138"/>
      <c r="G138"/>
    </row>
    <row r="139" spans="4:7" x14ac:dyDescent="0.35">
      <c r="F139"/>
      <c r="G139"/>
    </row>
    <row r="140" spans="4:7" x14ac:dyDescent="0.35">
      <c r="F140"/>
      <c r="G140"/>
    </row>
    <row r="141" spans="4:7" x14ac:dyDescent="0.35">
      <c r="F141"/>
      <c r="G141"/>
    </row>
    <row r="142" spans="4:7" x14ac:dyDescent="0.35">
      <c r="F142"/>
      <c r="G142"/>
    </row>
    <row r="143" spans="4:7" x14ac:dyDescent="0.35">
      <c r="F143"/>
      <c r="G143"/>
    </row>
    <row r="144" spans="4:7" x14ac:dyDescent="0.35">
      <c r="F144"/>
      <c r="G144"/>
    </row>
    <row r="145" spans="6:7" x14ac:dyDescent="0.35">
      <c r="F145"/>
      <c r="G145"/>
    </row>
    <row r="146" spans="6:7" x14ac:dyDescent="0.35">
      <c r="F146"/>
      <c r="G146"/>
    </row>
    <row r="147" spans="6:7" x14ac:dyDescent="0.35">
      <c r="F147"/>
      <c r="G147"/>
    </row>
    <row r="148" spans="6:7" x14ac:dyDescent="0.35">
      <c r="F148"/>
      <c r="G148"/>
    </row>
    <row r="149" spans="6:7" x14ac:dyDescent="0.35">
      <c r="F149"/>
      <c r="G149"/>
    </row>
    <row r="150" spans="6:7" x14ac:dyDescent="0.35">
      <c r="F150"/>
      <c r="G150"/>
    </row>
    <row r="151" spans="6:7" x14ac:dyDescent="0.35">
      <c r="F151"/>
      <c r="G151"/>
    </row>
    <row r="152" spans="6:7" x14ac:dyDescent="0.35">
      <c r="F152"/>
      <c r="G152"/>
    </row>
    <row r="153" spans="6:7" x14ac:dyDescent="0.35">
      <c r="F153"/>
      <c r="G153"/>
    </row>
    <row r="154" spans="6:7" x14ac:dyDescent="0.35">
      <c r="F154"/>
      <c r="G154"/>
    </row>
    <row r="155" spans="6:7" x14ac:dyDescent="0.35">
      <c r="F155"/>
      <c r="G155"/>
    </row>
    <row r="156" spans="6:7" x14ac:dyDescent="0.35">
      <c r="F156"/>
      <c r="G156"/>
    </row>
    <row r="157" spans="6:7" x14ac:dyDescent="0.35">
      <c r="F157"/>
      <c r="G157"/>
    </row>
    <row r="158" spans="6:7" x14ac:dyDescent="0.35">
      <c r="F158"/>
      <c r="G158"/>
    </row>
    <row r="159" spans="6:7" x14ac:dyDescent="0.35">
      <c r="F159"/>
      <c r="G159"/>
    </row>
    <row r="160" spans="6:7" x14ac:dyDescent="0.35">
      <c r="F160"/>
      <c r="G160"/>
    </row>
    <row r="161" spans="6:7" x14ac:dyDescent="0.35">
      <c r="F161"/>
      <c r="G161"/>
    </row>
    <row r="162" spans="6:7" x14ac:dyDescent="0.35">
      <c r="F162"/>
      <c r="G162"/>
    </row>
    <row r="163" spans="6:7" x14ac:dyDescent="0.35">
      <c r="F163"/>
      <c r="G163"/>
    </row>
    <row r="164" spans="6:7" x14ac:dyDescent="0.35">
      <c r="F164"/>
    </row>
    <row r="165" spans="6:7" x14ac:dyDescent="0.35">
      <c r="F165"/>
    </row>
  </sheetData>
  <mergeCells count="1">
    <mergeCell ref="A1:F4"/>
  </mergeCells>
  <phoneticPr fontId="5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Hybrid Returns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 Jaggi</dc:creator>
  <cp:lastModifiedBy>Gunjan Das</cp:lastModifiedBy>
  <dcterms:created xsi:type="dcterms:W3CDTF">2018-09-16T07:31:25Z</dcterms:created>
  <dcterms:modified xsi:type="dcterms:W3CDTF">2025-10-30T10:57:40Z</dcterms:modified>
</cp:coreProperties>
</file>